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23835" windowHeight="10680"/>
  </bookViews>
  <sheets>
    <sheet name="Assessment Report" sheetId="3" r:id="rId1"/>
    <sheet name="Copy results here" sheetId="2" state="hidden" r:id="rId2"/>
    <sheet name="Next Steps" sheetId="1" state="hidden" r:id="rId3"/>
  </sheets>
  <definedNames>
    <definedName name="NextSteps1">'Next Steps'!$B$4:$B$9</definedName>
    <definedName name="NextSteps10">'Next Steps'!$B$79:$B$84</definedName>
    <definedName name="NextSteps11">'Next Steps'!$B$87:$B$92</definedName>
    <definedName name="NextSteps12">'Next Steps'!$B$95:$B$100</definedName>
    <definedName name="NextSteps13">'Next Steps'!$B$103:$B$108</definedName>
    <definedName name="NextSteps14">'Next Steps'!$B$112:$B$117</definedName>
    <definedName name="NextSteps15">'Next Steps'!$B$120:$B$125</definedName>
    <definedName name="NextSteps16">'Next Steps'!$B$128:$B$133</definedName>
    <definedName name="NextSteps2">'Next Steps'!$B$12:$B$17</definedName>
    <definedName name="NextSteps3">'Next Steps'!$B$21:$B$26</definedName>
    <definedName name="NextSteps4">'Next Steps'!$B$29:$B$34</definedName>
    <definedName name="NextSteps5">'Next Steps'!$B$37:$B$42</definedName>
    <definedName name="NextSteps6">'Next Steps'!$B$45:$B$50</definedName>
    <definedName name="NextSteps7">'Next Steps'!$B$53:$B$58</definedName>
    <definedName name="NextSteps8">'Next Steps'!$B$62:$B$67</definedName>
    <definedName name="NextSteps9">'Next Steps'!$B$70:$B$75</definedName>
    <definedName name="OverallResult">'Copy results here'!$D$2:$D$17</definedName>
    <definedName name="Principles">'Copy results here'!$B$2:$B$17</definedName>
    <definedName name="Question1">'Next Steps'!$B$4:$B$9</definedName>
    <definedName name="Question10">'Next Steps'!$B$79:$B$84</definedName>
    <definedName name="Question11">'Next Steps'!$B$87:$B$92</definedName>
    <definedName name="Question12">'Next Steps'!$B$95:$B$100</definedName>
    <definedName name="Question13">'Next Steps'!$B$103:$B$108</definedName>
    <definedName name="Question14">'Next Steps'!$B$112:$B$117</definedName>
    <definedName name="Question15">'Next Steps'!$B$120:$B$125</definedName>
    <definedName name="Question16">'Next Steps'!$B$128:$B$133</definedName>
    <definedName name="Question2">'Next Steps'!$B$12:$B$17</definedName>
    <definedName name="Question3">'Next Steps'!$B$21:$B$26</definedName>
    <definedName name="Question4">'Next Steps'!$B$29:$B$34</definedName>
    <definedName name="Question5">'Next Steps'!$B$37:$B$42</definedName>
    <definedName name="Question6">'Next Steps'!$B$45:$B$50</definedName>
    <definedName name="Question7">'Next Steps'!$B$53:$B$58</definedName>
    <definedName name="Question8">'Next Steps'!$B$62:$B$67</definedName>
    <definedName name="Question9">'Next Steps'!$B$70:$B$75</definedName>
    <definedName name="Result">'Next Steps'!$A$4:$A$9</definedName>
    <definedName name="SearchTable">'Copy results here'!$B$2:$B$17,'Copy results here'!$D$2:$D$17</definedName>
  </definedNames>
  <calcPr calcId="145621"/>
</workbook>
</file>

<file path=xl/calcChain.xml><?xml version="1.0" encoding="utf-8"?>
<calcChain xmlns="http://schemas.openxmlformats.org/spreadsheetml/2006/main">
  <c r="I18" i="2" l="1"/>
  <c r="J18" i="2"/>
  <c r="I3" i="2" l="1"/>
  <c r="J3" i="2"/>
  <c r="I4" i="2"/>
  <c r="J4" i="2"/>
  <c r="I5" i="2"/>
  <c r="J5" i="2"/>
  <c r="I6" i="2"/>
  <c r="J6" i="2"/>
  <c r="I7" i="2"/>
  <c r="J7" i="2"/>
  <c r="I8" i="2"/>
  <c r="J8" i="2"/>
  <c r="I9" i="2"/>
  <c r="J9" i="2"/>
  <c r="I10" i="2"/>
  <c r="J10" i="2"/>
  <c r="I11" i="2"/>
  <c r="J11" i="2"/>
  <c r="I12" i="2"/>
  <c r="J12" i="2"/>
  <c r="I13" i="2"/>
  <c r="J13" i="2"/>
  <c r="I14" i="2"/>
  <c r="J14" i="2"/>
  <c r="I15" i="2"/>
  <c r="J15" i="2"/>
  <c r="I16" i="2"/>
  <c r="J16" i="2"/>
  <c r="I17" i="2"/>
  <c r="J17" i="2"/>
  <c r="J2" i="2"/>
  <c r="I2" i="2"/>
  <c r="B15" i="3" s="1"/>
  <c r="B60" i="3" l="1"/>
  <c r="B57" i="3"/>
  <c r="B54" i="3"/>
  <c r="B51" i="3"/>
  <c r="B48" i="3"/>
  <c r="B45" i="3"/>
  <c r="B42" i="3"/>
  <c r="B39" i="3"/>
  <c r="B36" i="3"/>
  <c r="B33" i="3"/>
  <c r="B30" i="3"/>
  <c r="B27" i="3"/>
  <c r="B24" i="3"/>
  <c r="B21" i="3"/>
  <c r="B18" i="3"/>
  <c r="B59" i="3"/>
  <c r="B56" i="3"/>
  <c r="B53" i="3"/>
  <c r="B50" i="3"/>
  <c r="B47" i="3"/>
  <c r="B44" i="3"/>
  <c r="B41" i="3"/>
  <c r="B38" i="3"/>
  <c r="B35" i="3"/>
  <c r="B32" i="3"/>
  <c r="B29" i="3"/>
  <c r="B26" i="3"/>
  <c r="B23" i="3"/>
  <c r="B20" i="3"/>
  <c r="B17" i="3"/>
  <c r="B14" i="3"/>
  <c r="D3" i="2"/>
  <c r="C3" i="2" s="1"/>
  <c r="B19" i="3" s="1"/>
  <c r="D4" i="2"/>
  <c r="D5" i="2"/>
  <c r="C5" i="2" s="1"/>
  <c r="B25" i="3" s="1"/>
  <c r="D6" i="2"/>
  <c r="D7" i="2"/>
  <c r="C7" i="2" s="1"/>
  <c r="B31" i="3" s="1"/>
  <c r="D8" i="2"/>
  <c r="C8" i="2" s="1"/>
  <c r="B34" i="3" s="1"/>
  <c r="D9" i="2"/>
  <c r="D10" i="2"/>
  <c r="C10" i="2" s="1"/>
  <c r="B40" i="3" s="1"/>
  <c r="D11" i="2"/>
  <c r="C11" i="2" s="1"/>
  <c r="B43" i="3" s="1"/>
  <c r="D12" i="2"/>
  <c r="C12" i="2" s="1"/>
  <c r="B46" i="3" s="1"/>
  <c r="D13" i="2"/>
  <c r="C13" i="2" s="1"/>
  <c r="B49" i="3" s="1"/>
  <c r="D14" i="2"/>
  <c r="C14" i="2" s="1"/>
  <c r="B52" i="3" s="1"/>
  <c r="D15" i="2"/>
  <c r="C15" i="2" s="1"/>
  <c r="B55" i="3" s="1"/>
  <c r="D16" i="2"/>
  <c r="C16" i="2" s="1"/>
  <c r="B58" i="3" s="1"/>
  <c r="D17" i="2"/>
  <c r="C17" i="2" s="1"/>
  <c r="B61" i="3" s="1"/>
  <c r="D2" i="2"/>
  <c r="C9" i="2" l="1"/>
  <c r="B37" i="3" s="1"/>
  <c r="D24" i="2"/>
  <c r="D23" i="2"/>
  <c r="F23" i="2" s="1"/>
  <c r="D21" i="2"/>
  <c r="D20" i="2"/>
  <c r="C6" i="2"/>
  <c r="B28" i="3" s="1"/>
  <c r="C4" i="2"/>
  <c r="B22" i="3" s="1"/>
  <c r="C2" i="2"/>
  <c r="B16" i="3" s="1"/>
  <c r="F20" i="2" l="1"/>
  <c r="F21" i="2"/>
  <c r="F24" i="2"/>
  <c r="B10" i="3"/>
  <c r="B11" i="3"/>
  <c r="B7" i="3" l="1"/>
  <c r="B8" i="3" l="1"/>
</calcChain>
</file>

<file path=xl/sharedStrings.xml><?xml version="1.0" encoding="utf-8"?>
<sst xmlns="http://schemas.openxmlformats.org/spreadsheetml/2006/main" count="190" uniqueCount="128">
  <si>
    <t>We Document and Control our Data, Information and Processes</t>
  </si>
  <si>
    <t>Data and Information Landscape</t>
  </si>
  <si>
    <t>Q1</t>
  </si>
  <si>
    <t>Does the agency has a centralised approach for describing there data and information which are stored in core record systems and in excel sheets, documents, statistics…?</t>
  </si>
  <si>
    <t>Data and Information Process Management</t>
  </si>
  <si>
    <t>Q2</t>
  </si>
  <si>
    <r>
      <t xml:space="preserve">Is there a shared understanding across the agency that data and information processes are tightly coupled?
</t>
    </r>
    <r>
      <rPr>
        <b/>
        <sz val="12"/>
        <color theme="1"/>
        <rFont val="Calibri"/>
        <family val="2"/>
        <scheme val="minor"/>
      </rPr>
      <t>Note: One cannot happen without the other.</t>
    </r>
  </si>
  <si>
    <t>We Embed Our Data and Information Responsibilities</t>
  </si>
  <si>
    <t>Executive Sponsorship</t>
  </si>
  <si>
    <t>Q3</t>
  </si>
  <si>
    <t>Is the concept of Data and Information Governance recognised by executives as a requirement for the agency? 
Do they have an understanding of the need for good quality data to be used to run and manage the agency?</t>
  </si>
  <si>
    <t>Data and Information Policy and Standards</t>
  </si>
  <si>
    <t>Q4</t>
  </si>
  <si>
    <r>
      <t xml:space="preserve">Is there an Data and Information Governance policy active within the agency?
</t>
    </r>
    <r>
      <rPr>
        <b/>
        <sz val="12"/>
        <color theme="1"/>
        <rFont val="Calibri"/>
        <family val="2"/>
        <scheme val="minor"/>
      </rPr>
      <t>Note: The policy should be concerned about the importance of the correct use of data within the agency, not just about Information Security.</t>
    </r>
  </si>
  <si>
    <t>Data and Information  Accountabilities</t>
  </si>
  <si>
    <t>Q5</t>
  </si>
  <si>
    <t>Are managers and staff aware of the accountabilities they have when gathering, processing and using data beyond any applicable statutory obligations?</t>
  </si>
  <si>
    <t>Data and Information Training</t>
  </si>
  <si>
    <t>Q6</t>
  </si>
  <si>
    <t>Has any data and information training been organized and performed?</t>
  </si>
  <si>
    <t>Data and Information Performance Measures</t>
  </si>
  <si>
    <t>Q7</t>
  </si>
  <si>
    <t>Are there any performance measures applied at the individual role or business-unit level for staff who are tasked with gathering, processing and using data and information?</t>
  </si>
  <si>
    <t>We Share a Data and Information Language</t>
  </si>
  <si>
    <t>Data and Information Definition Forum</t>
  </si>
  <si>
    <t>Q8</t>
  </si>
  <si>
    <r>
      <t xml:space="preserve">Has the agency established a forum that approves data and information definitions, structures and metadata? 
</t>
    </r>
    <r>
      <rPr>
        <b/>
        <sz val="12"/>
        <color theme="1"/>
        <rFont val="Calibri"/>
        <family val="2"/>
        <scheme val="minor"/>
      </rPr>
      <t>Note: Metadata = ‘data about data”. It provides information about data entity’s content. For example, an image may include metadata that describes how large the picture is.</t>
    </r>
  </si>
  <si>
    <t>Master Data Management Framework</t>
  </si>
  <si>
    <t>Q9</t>
  </si>
  <si>
    <r>
      <t xml:space="preserve">Has the agency established a framework to simplify the master data and information landscape into a small number of high quality data and information assets?
</t>
    </r>
    <r>
      <rPr>
        <b/>
        <sz val="12"/>
        <color theme="1"/>
        <rFont val="Calibri"/>
        <family val="2"/>
        <scheme val="minor"/>
      </rPr>
      <t>Note: Master data represents the business objects, for example ‘customer’, ‘product’, ‘employee’, ‘vendor’; which are agreed on and shared.</t>
    </r>
  </si>
  <si>
    <t>We Assure Our Data and Information Quality</t>
  </si>
  <si>
    <t>Data and Information Quality Forums</t>
  </si>
  <si>
    <t>Q10</t>
  </si>
  <si>
    <t>Does the agency have a forum established , sponsored by executives, which is accountable for the data and information quality?</t>
  </si>
  <si>
    <t>Data and Information Quality Framework</t>
  </si>
  <si>
    <t>Q11</t>
  </si>
  <si>
    <t>Is there a Data and Information Quality Framework, which includes data and information definitions, reference data and information, metadata; and  formalizes data and information quality assurance?</t>
  </si>
  <si>
    <t>Data and Information Change Control</t>
  </si>
  <si>
    <t>Q12</t>
  </si>
  <si>
    <r>
      <t>Is data and information considered within the change management lifecycle?</t>
    </r>
    <r>
      <rPr>
        <b/>
        <sz val="12"/>
        <color theme="1"/>
        <rFont val="Calibri"/>
        <family val="2"/>
        <scheme val="minor"/>
      </rPr>
      <t xml:space="preserve">
Note: Change control for data and information is as important as change control for business processes and IT platforms.</t>
    </r>
  </si>
  <si>
    <t>Data and Information Measurement</t>
  </si>
  <si>
    <t>Q13</t>
  </si>
  <si>
    <t>Is there a guide for data and information measurement, i.e. to perform data and information quality analysis and/or data and information profiling across major IT platforms and end user computing assets?</t>
  </si>
  <si>
    <t>We Use Our Data and Information Wisely</t>
  </si>
  <si>
    <t>Business Reporting Forums</t>
  </si>
  <si>
    <t>Q14</t>
  </si>
  <si>
    <t>Does your agency have a centralised coordinated reporting process?</t>
  </si>
  <si>
    <t xml:space="preserve">Business Reporting Framework </t>
  </si>
  <si>
    <t>Q15</t>
  </si>
  <si>
    <t>Does your agency understand and promote the implementation of a framework that allows comprehensive and timely reporting from a central repository?</t>
  </si>
  <si>
    <t>Q16</t>
  </si>
  <si>
    <r>
      <t xml:space="preserve">Does the agency understand and exploit the capabilities of data and information tools?
</t>
    </r>
    <r>
      <rPr>
        <b/>
        <sz val="12"/>
        <color theme="1"/>
        <rFont val="Calibri"/>
        <family val="2"/>
        <scheme val="minor"/>
      </rPr>
      <t>Note: Data and information tools can include: data and information profiling, modelling, management, reporting and analytics.</t>
    </r>
  </si>
  <si>
    <t>No further steps needed.</t>
  </si>
  <si>
    <t>Assess this topic.</t>
  </si>
  <si>
    <t>The data accountabilities are communicated to all business units.
Each business unit needs to fully integrate the signed off data accountabilities into their day to day practice and behaviours.</t>
  </si>
  <si>
    <t>Develop training needs assessment. 
Create a value proposition to highlight the need for data training.
Promote that value proposition to tier 1 &amp; 2 executives.
Create a high level data training roadmap.
Conduct a policy compliance analysis.
Use the result from the compliance analysis to identify data training requirements.</t>
  </si>
  <si>
    <t>The Education and Communication s Forum identifies needs for all staff.
Develop compliance training material.
Roll out the data trainings</t>
  </si>
  <si>
    <t>The Education and Communications Forum enhances the data training to include data measurements
Roll out the advanced data trainings</t>
  </si>
  <si>
    <t>The Education and Communications  Forum  enhances the data training to include data defect prevention.
Develop training for data diagnostic and process improvement areas.
Roll out the expert data training.</t>
  </si>
  <si>
    <t xml:space="preserve">Data performance measures are integrated with data accountabilities for role descriptions. 
Data performance measures become actively used to assess staff  performance and to drive improvements in data quality. </t>
  </si>
  <si>
    <t>Data Definition Forum defines, agrees and documents the data definitions, data structures and metadata for the majority of the data entities.    
The Data Definition Forum communicates the data definitions, data structure and metadata to stakeholders.</t>
  </si>
  <si>
    <t xml:space="preserve">Implementation of a proactive data definitions, data structure and metadata validation methodology for the business lifecycle.   </t>
  </si>
  <si>
    <t>Implement of a methodology to continually monitor and refine Master Data Management processes. 
Improve and optimize master data flows and synchronization</t>
  </si>
  <si>
    <t xml:space="preserve">Strategic  capabilities further enhanced  for key reporting processes.
Enterprise Data Warehouse is implemented.
Data and subject areas are controlled across the different business units. </t>
  </si>
  <si>
    <t>Define the necessary data tools based on requirements. 
Extend the agency data policy to include data tools, their purpose  and their associated accountabilities.   
Align data policy with the enterprise architecture polices, with a particular focus on tool requirements and their specific integration points.</t>
  </si>
  <si>
    <t>Total</t>
  </si>
  <si>
    <t>Copy the value from each quesionnaire between the two green columns</t>
  </si>
  <si>
    <t>Recommendations</t>
  </si>
  <si>
    <t>Data and Information Governance Maturity Analysis</t>
  </si>
  <si>
    <t>Overall Results</t>
  </si>
  <si>
    <t>Identify, agree and document the responsibilities and accountabilities for each data and information asset.
Embed these responsibilities and accountabilities into role descriptions in each business unit.</t>
  </si>
  <si>
    <t>Embed responsibilities and accountabilities for ALL data and information assets into role descriptions.
Employ a Chief Data Officer who is responsible for agency-wide governance and utilisation of information as an asset, via data processing, analysis, data mining information trading and other means.</t>
  </si>
  <si>
    <t>Define the system of record (golden source) to a given data and information asset.
Develop master data management strategy.
The Data and Information Quality Framework is embedded in to business units day to day operations.
Communication of definitions and responsibilities is undertaken to stakeholders.
Agreement by Data Quality Forum on what needs to be assessed, when and how.</t>
  </si>
  <si>
    <t xml:space="preserve">Implementation of a proactive data and information quality assessment and validation methodology across the whole business lifecycle.  </t>
  </si>
  <si>
    <t>Embed the data quality metrics in the agency
Deploy quality metrics in appropriate data and information transfer.
Measure baseline improvements and track benefits.</t>
  </si>
  <si>
    <t xml:space="preserve">Implement a method to continually improve the Data and Information Quality measurement using the Data and Information Quality Framework.
Continuously improve by scanning for optimization opportunities. </t>
  </si>
  <si>
    <t xml:space="preserve">The Data and Information Steering Groups data architecture documentation is incorporated in to the agency change management lifecycle. 
Data and Information Steering Group commissions a comprehensive data architecture training programme agency wide through the  Education and Communication Forum. 
Data and information change processes are developed/improved to ensure all data and information related changes come though the Data and Information Steering Group.
Data and Information Steering Group has signoff authority for all data and information changes.          </t>
  </si>
  <si>
    <t xml:space="preserve">Data and Information Steering Group developed templates and documentation embedded into project templates in the business case lifecycle. 
Documented and communicated to all business units.
All business units embed the data and information change control process in their day to day practice. </t>
  </si>
  <si>
    <t>Build formal impact assessment tools and collateral to support the analysis of proposed changes,
The Data and Information Steering Group delegates change and signoff authority to key business unit s for their core data changes with Data and Information Steering Group oversight. 
The Data and Information Steering Group evaluates the impacts of the data change control within each business unit.</t>
  </si>
  <si>
    <t>The Data and Information Steering Group periodically reviews the data and information change control practices within the business units to ensure data and information change control compliance is met.
Proactively assess  and improve the data and information change control practices across business units. 
Develop roadmaps with priorities to plan out substantive data and information changes for strategic improvements</t>
  </si>
  <si>
    <t xml:space="preserve">Embed processes so that data quality issues are identified and can be acted on proactively. 
Data and Information Quality Forum to document Data and Information Definitions and Quality Metrics. 
Outline which data entities should reside in what major systems.
Begin identifying major End User Computing.  </t>
  </si>
  <si>
    <t>Operationalize the performance measures in the major systems and extend this to End User Computing.  
Integrate data and information quality measurement into business processes and begin process improvement. 
Reuse data and information process baselines and track benefits.</t>
  </si>
  <si>
    <t xml:space="preserve">Use the optimized processes to simplify the system landscape and being adopting architectures like straight-through processing.  
Integrate data and information measures with KPI’s and use these measures as a foundation for IT investments. 
Extend data and information measures across all systems and End User Computing solutions . </t>
  </si>
  <si>
    <t xml:space="preserve">Data and Information Steering Group defines and documents the roles and responsibilities for key reporting process and communicates them key business units.  
Key reporting processes are captured, documented and communicated. </t>
  </si>
  <si>
    <t>Data and Information Steering Group establishes the Business Reporting Forum with the mandate to develop strategic capability to improve key reporting processes  and aligns with data policy.
Reports are harmonized and overlaps are rationalized.</t>
  </si>
  <si>
    <t xml:space="preserve">The Business Reporting Forum reviews the key data and information reporting processes ensure compliance is met.
Business Reporting Forum proactively assess  and improves the key reporting processes across business units. 
Audits and data and information quality health checks provide objective feedback and reporting quality </t>
  </si>
  <si>
    <t>Business Reporting Forum  identifies the data and information key processes required for reporting.
Requirements are documented and communicated to all business units.</t>
  </si>
  <si>
    <t xml:space="preserve">Data and information key process documentation is complete forming the basis for the Business Reporting Framework. 
Business Reporting Framework is socialized to key business units.
Key dimensions and KPI’s are conformed across the business.  </t>
  </si>
  <si>
    <t xml:space="preserve">Business Reporting Framework is proactively used to ensure compliance is met  for data and information key business processes required for reporting. 
Data “scrubbing” and cleansing rules are documented and formalised.
Data quality and consistency checks are formalised and embedded in the ETL framework that underpins the reports. </t>
  </si>
  <si>
    <t xml:space="preserve">Business Reporting Framework is under full change control by the Business Reporting Forum and is used for continual improvement  for both internal and external reporting. 
Changes to KPI’s, data and information definitions and data rules are formally controlled with proper reasoning. </t>
  </si>
  <si>
    <t>Undertake gap analysis between the validated data and information definitions, data structure and meta date and the data architecture.
Identify processes and implement a method for changes to the information and data landscape using the data architecture.</t>
  </si>
  <si>
    <t xml:space="preserve">Data and Information Steering Group maps the key data entities with the key business processes  to document key data flows. 
Key data flow documentation is incorporated in to the solution architecture.
Projects are required to explicitly consider data flows and migration in there scope and solution architecture. </t>
  </si>
  <si>
    <t xml:space="preserve">Key data flow documentation is under full change control with oversight form the Data and Information Steering Group. 
Embed the key data flow documentation in the business process  lifecycle and the PMO governance processes.
Projects have to follow agreed data solution patterns.    </t>
  </si>
  <si>
    <t xml:space="preserve">Data and Information Steering Group periodically reviews the key data flow implementations within the business process lifecycles to ensure data and process change control compliance is met.
Proactively assess  and improve the data and information process management practices across business units. 
The annual business planning process includes </t>
  </si>
  <si>
    <t>Identify and  agree the data and information policy.
Agree with sponsors the ownership of the data and information policy.
Communicate the data and information policy to all business units.</t>
  </si>
  <si>
    <t xml:space="preserve">Confirm the value drivers for better data and information management.
Define guiding principles for data and information management.
Create the data and Information policy and standards document. 
Perform gap analysis between ‘as is’ and data and information policy compliance.
These documents need to be signed off by Data and Information Steering Group.
The signed off data and information policy and standards are communicated to all business units. </t>
  </si>
  <si>
    <t xml:space="preserve">Each business unit needs to embed the data and information policy and standards in to their business unit processes. 
Data and Information Steering Group conducts periodic audits to assure compliance. </t>
  </si>
  <si>
    <t>Data and information policy and standards rules need to be in place for all new designs. 
New designs can only be signed off by the Data and Information Steering Group if compliance is reached with the data and information policy and standards.
Project control points including data and information readiness check lists.</t>
  </si>
  <si>
    <t>The Data and Information Steering Group needs to define what the data and information accountability means for the agency, for business units and roles.
Document the data accountabilities for agency, for business units and roles.
Perform gap analysis between ‘as-is’ and data and information policy compliance.
The Data and Information Steering Group signs off the data and information accountabilities.</t>
  </si>
  <si>
    <t>The Data and Information Steering Group reviews the data accountabilities periodically to improve data practices and controls for the agency.</t>
  </si>
  <si>
    <t>Based on the data and information management business case, KPI’s and metrics are defined for tracking.
The Data and Information Steering Group defines what data performance measures mean for the agency. 
Basic data performance measures are defined, tested and assessed against data and information policy and standards.
Basic data performance measures are documented and signed off and assigned to key individuals by the Data and Information Steering Group. .</t>
  </si>
  <si>
    <t xml:space="preserve">Data performance measures are defined, documented, and signed off by Data and Information Steering Group.  
Data Performance Measures communicated to all business units. 
Business units embed the data performance measures in to their business processes.
Individuals are assessed against compliance and pragmatism.  </t>
  </si>
  <si>
    <t xml:space="preserve">Data and Information Steering Group reviews the data performance measures periodically to improved data practices and controls for the agency. </t>
  </si>
  <si>
    <t xml:space="preserve">Data and Information Steering Group identifies the need for an agency wide Data and Information Definition Forum and identifies appropriate members to the Data and Information Definition Forum.   
Guiding principles are provided to the Data and Information Definition Forum to shape this work. </t>
  </si>
  <si>
    <t>Design data architecture and data model according to the Master Data Framework. 
Data and Information Steering Group signs off the conceptual and logical models and then governs against them to ensure compliance and their intended use.
Harmonize the master data landscape.</t>
  </si>
  <si>
    <t xml:space="preserve">Develop a value proposition for data and information quality.
Data and Information Steering Group identifies appropriate members for the Data and Information Quality Forum, comprising of tier 2 executives.  
Data and Information Quality Framework developed, documented and endorsed by Data and Information Steering Group. 
Data and Information Quality Framework is communicated to all business units. </t>
  </si>
  <si>
    <t xml:space="preserve">Implementation of a recurring, scalable data quality assessment and validation methodology. 
Data and Information Steering Group conducts periodic audits to assure Data and Information Quality Forum compliance.
Implement Master Data Management technology.  </t>
  </si>
  <si>
    <t xml:space="preserve">Data and Information Steering Group mandates the use of tools along with their  purposes.
Data and Information Steering Group assigns particular systems as “masters” for particular data sets.      
Communicate the tools, their purposes and masters for data sets to key business units.  </t>
  </si>
  <si>
    <t>Embed data governance accountabilities and management activities in to respective data tools.  
Data and Information Steering Group oversees the compliance of the data governance accountabilities for tools and their purpose.
Agency introduces advanced tooling based on the data policy and clear purpose for the tool to help  support data architecture, data policy, data mapping and reporting. 
Data related KPI’s are captured, tracked and monitored through the tools.</t>
  </si>
  <si>
    <t>Data and Information Steering Group periodically assesses tooling and purpose across key business units . 
Data and Information Steering Group proactively supports the removal of duplicate and/or redundant  tools across key business units.
A roadmap with priorities and future tool capability is developed.</t>
  </si>
  <si>
    <t>Establish a business case for better data and information management 
Promote the need for data governance to tier 1 &amp; 2 executives. 
Identify and appoint  tier 2 level roles as sponsors of data governance into a Data and Information Steering Group.</t>
  </si>
  <si>
    <t xml:space="preserve">Data and Information Tools </t>
  </si>
  <si>
    <t>Every role and process description has the data policy and standard  behaviours embedded. 
Date Steering Group reviews the data policy and standards periodically to improve data practices and controls for the agency.</t>
  </si>
  <si>
    <t xml:space="preserve">Implementation of a recurring, scalable data definition, data structure and metadata validation methodology.
Data and Information Steering Group conducts periodic audits to assure the quality and compliance of the data and information definition, data structures and metadata.
Data and Information  Steering Group approves and oversees the use and implementation of data and information definitions  data structures  and metadata within projects.   </t>
  </si>
  <si>
    <t xml:space="preserve">Agree and document approach for an initial stock take.
Create a central repository for the validated data and information definitions.
Create an information asset catalogue with the most valuable information assets.
Create a data dictionaries, repositories and data models. 
Map flows between repositories and sources . </t>
  </si>
  <si>
    <t xml:space="preserve">Extend the stock take to complete the information asset catalogue and data landscape including the landscape of the end user tools.  
Extend repository to incorporate all data and information asset meta data. 
Implement governance over the central repository for change control. </t>
  </si>
  <si>
    <t xml:space="preserve">Implement a method to continually modify, refine and simplify the information asset catalogue and data and information landscape.  
Reduce the net number of data movements and rationalize duplicate repositories. </t>
  </si>
  <si>
    <t xml:space="preserve">Identify and agree the core information assets, master data entities, their data definitions and their aggregation rules.
Develop the first draft of the core master data entity lifecycle and their origins.   </t>
  </si>
  <si>
    <t>Identify, agree and document the core inforamtion assets, master data entities, data definitions and their aggregation rules and finalize the core information asset and master data entity lifecycle. This forms the basis for the Master Data Management Framework.  
Ensure that the master data that is identified as core is linked to business priorities.
Socialize the Master Data Framework to all business units.</t>
  </si>
  <si>
    <t>Identify and  agree core information assets and data entities 
Develop an inventory of core information assets and data entities and systems.
Develop first draft of the core data and information entity lifecycle.  
Identify candidate quality measurements.</t>
  </si>
  <si>
    <t>Identify and agree on all information assets and data entities
Identify and document high level quality measurements
Finalize data and information entity lifecycle.
Establish priorities based on the underlying business case.
Document and socialize data quality framework to all business units.</t>
  </si>
  <si>
    <t xml:space="preserve">Data and Information Quality Forum, through the Data and Information Quality Framework, identifies data measures.
Data and Information Quality Forum develops and documents processes to align with the data measures, including data remediation practices.
Major information assets and data entities are identified and documented. 
Priorities are established based on business value. </t>
  </si>
  <si>
    <t xml:space="preserve">Using the data and information landscape document, at least at maturity level 2, together with the agency business process landscape, the Data and Information Steering group  defines an approach for data and process management  
Data and Information Steering Group identifies which processes  and information assets and data entities are key to the agency and sets priorities based on the relative value. </t>
  </si>
  <si>
    <t>The Data and Information Steering Group conducts periodic audits to assure compliance.
Data and information accountabilities need to be in place for all new information assets and data entities and data and information changes.</t>
  </si>
  <si>
    <t>Lowest score</t>
  </si>
  <si>
    <t>Highest score</t>
  </si>
  <si>
    <t>2 Highest scores</t>
  </si>
  <si>
    <t>2 Lowest scores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</si>
</sst>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24"/>
      <color rgb="FF1F546B"/>
      <name val="Calibri"/>
      <family val="2"/>
      <scheme val="minor"/>
    </font>
    <font>
      <b/>
      <sz val="14"/>
      <color rgb="FF1F546B"/>
      <name val="Calibri"/>
      <family val="2"/>
      <scheme val="minor"/>
    </font>
    <font>
      <b/>
      <sz val="14"/>
      <color theme="1"/>
      <name val="Calibri"/>
      <family val="2"/>
      <scheme val="minor"/>
    </font>
    <font>
      <b/>
      <sz val="12"/>
      <color theme="1"/>
      <name val="Calibri"/>
      <family val="2"/>
      <scheme val="minor"/>
    </font>
    <font>
      <b/>
      <sz val="18"/>
      <color theme="8" tint="-0.499984740745262"/>
      <name val="Calibri"/>
      <family val="2"/>
      <scheme val="minor"/>
    </font>
    <font>
      <b/>
      <sz val="26"/>
      <color theme="2"/>
      <name val="Calibri"/>
      <family val="2"/>
      <scheme val="minor"/>
    </font>
    <font>
      <b/>
      <sz val="24"/>
      <color theme="2"/>
      <name val="Calibri"/>
      <family val="2"/>
      <scheme val="minor"/>
    </font>
    <font>
      <b/>
      <sz val="11"/>
      <color theme="8" tint="-0.499984740745262"/>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8" tint="-0.499984740745262"/>
        <bgColor indexed="64"/>
      </patternFill>
    </fill>
  </fills>
  <borders count="4">
    <border>
      <left/>
      <right/>
      <top/>
      <bottom/>
      <diagonal/>
    </border>
    <border>
      <left style="medium">
        <color theme="8" tint="-0.499984740745262"/>
      </left>
      <right style="medium">
        <color theme="8" tint="-0.499984740745262"/>
      </right>
      <top/>
      <bottom/>
      <diagonal/>
    </border>
    <border>
      <left style="medium">
        <color theme="8" tint="-0.499984740745262"/>
      </left>
      <right style="medium">
        <color theme="8" tint="-0.499984740745262"/>
      </right>
      <top/>
      <bottom style="medium">
        <color theme="8" tint="-0.499984740745262"/>
      </bottom>
      <diagonal/>
    </border>
    <border>
      <left style="medium">
        <color theme="8" tint="-0.499984740745262"/>
      </left>
      <right/>
      <top style="medium">
        <color theme="8" tint="-0.499984740745262"/>
      </top>
      <bottom/>
      <diagonal/>
    </border>
  </borders>
  <cellStyleXfs count="1">
    <xf numFmtId="0" fontId="0" fillId="0" borderId="0"/>
  </cellStyleXfs>
  <cellXfs count="20">
    <xf numFmtId="0" fontId="0" fillId="0" borderId="0" xfId="0"/>
    <xf numFmtId="0" fontId="0" fillId="0" borderId="0" xfId="0" applyAlignment="1">
      <alignment vertical="top"/>
    </xf>
    <xf numFmtId="0" fontId="4" fillId="0" borderId="0" xfId="0" applyFont="1" applyAlignment="1">
      <alignment horizontal="left" vertical="top" wrapText="1"/>
    </xf>
    <xf numFmtId="0" fontId="1" fillId="0" borderId="0" xfId="0" applyFont="1" applyAlignment="1">
      <alignment vertical="top"/>
    </xf>
    <xf numFmtId="0" fontId="0" fillId="0" borderId="0" xfId="0" applyAlignment="1">
      <alignment vertical="top" wrapText="1"/>
    </xf>
    <xf numFmtId="0" fontId="0" fillId="2" borderId="0" xfId="0" applyFill="1"/>
    <xf numFmtId="0" fontId="0" fillId="0" borderId="0" xfId="0" applyAlignment="1">
      <alignment wrapText="1"/>
    </xf>
    <xf numFmtId="0" fontId="0" fillId="0" borderId="1" xfId="0" applyBorder="1" applyAlignment="1">
      <alignment wrapText="1"/>
    </xf>
    <xf numFmtId="0" fontId="6" fillId="0" borderId="1" xfId="0" applyFont="1" applyBorder="1" applyAlignment="1">
      <alignment wrapText="1"/>
    </xf>
    <xf numFmtId="0" fontId="0" fillId="0" borderId="1" xfId="0" applyBorder="1" applyAlignment="1">
      <alignment vertical="top" wrapText="1"/>
    </xf>
    <xf numFmtId="0" fontId="0" fillId="0" borderId="2" xfId="0" applyBorder="1" applyAlignment="1">
      <alignment vertical="top" wrapText="1"/>
    </xf>
    <xf numFmtId="0" fontId="7" fillId="3" borderId="3" xfId="0" applyFont="1" applyFill="1" applyBorder="1" applyAlignment="1">
      <alignment horizontal="center" vertical="top" wrapText="1"/>
    </xf>
    <xf numFmtId="0" fontId="8" fillId="3" borderId="3" xfId="0" applyFont="1" applyFill="1" applyBorder="1" applyAlignment="1">
      <alignment horizontal="left" vertical="top" wrapText="1"/>
    </xf>
    <xf numFmtId="2" fontId="0" fillId="0" borderId="0" xfId="0" applyNumberFormat="1"/>
    <xf numFmtId="1" fontId="0" fillId="0" borderId="0" xfId="0" applyNumberFormat="1"/>
    <xf numFmtId="0" fontId="9" fillId="0" borderId="1" xfId="0" applyFont="1" applyBorder="1" applyAlignment="1">
      <alignment horizontal="center" wrapText="1"/>
    </xf>
    <xf numFmtId="0" fontId="3" fillId="0" borderId="0" xfId="0" applyFont="1" applyAlignment="1">
      <alignment horizontal="center" vertical="top" wrapText="1"/>
    </xf>
    <xf numFmtId="0" fontId="0" fillId="0" borderId="0" xfId="0" applyAlignment="1">
      <alignment vertical="top" wrapText="1"/>
    </xf>
    <xf numFmtId="0" fontId="2"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spPr>
            <a:solidFill>
              <a:schemeClr val="accent5">
                <a:lumMod val="50000"/>
              </a:schemeClr>
            </a:solidFill>
            <a:ln>
              <a:solidFill>
                <a:schemeClr val="accent5">
                  <a:lumMod val="50000"/>
                </a:schemeClr>
              </a:solidFill>
            </a:ln>
          </c:spPr>
          <c:cat>
            <c:strRef>
              <c:f>'Copy results here'!$B$2:$B$17</c:f>
              <c:strCache>
                <c:ptCount val="16"/>
                <c:pt idx="0">
                  <c:v>Data and Information Landscape</c:v>
                </c:pt>
                <c:pt idx="1">
                  <c:v>Data and Information Process Management</c:v>
                </c:pt>
                <c:pt idx="2">
                  <c:v>Executive Sponsorship</c:v>
                </c:pt>
                <c:pt idx="3">
                  <c:v>Data and Information Policy and Standards</c:v>
                </c:pt>
                <c:pt idx="4">
                  <c:v>Data and Information  Accountabilities</c:v>
                </c:pt>
                <c:pt idx="5">
                  <c:v>Data and Information Training</c:v>
                </c:pt>
                <c:pt idx="6">
                  <c:v>Data and Information Performance Measures</c:v>
                </c:pt>
                <c:pt idx="7">
                  <c:v>Data and Information Definition Forum</c:v>
                </c:pt>
                <c:pt idx="8">
                  <c:v>Master Data Management Framework</c:v>
                </c:pt>
                <c:pt idx="9">
                  <c:v>Data and Information Quality Forums</c:v>
                </c:pt>
                <c:pt idx="10">
                  <c:v>Data and Information Quality Framework</c:v>
                </c:pt>
                <c:pt idx="11">
                  <c:v>Data and Information Change Control</c:v>
                </c:pt>
                <c:pt idx="12">
                  <c:v>Data and Information Measurement</c:v>
                </c:pt>
                <c:pt idx="13">
                  <c:v>Business Reporting Forums</c:v>
                </c:pt>
                <c:pt idx="14">
                  <c:v>Business Reporting Framework </c:v>
                </c:pt>
                <c:pt idx="15">
                  <c:v>Data and Information Tools </c:v>
                </c:pt>
              </c:strCache>
            </c:strRef>
          </c:cat>
          <c:val>
            <c:numRef>
              <c:f>'Copy results here'!$D$2:$D$17</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axId val="155508096"/>
        <c:axId val="155513984"/>
      </c:radarChart>
      <c:catAx>
        <c:axId val="155508096"/>
        <c:scaling>
          <c:orientation val="minMax"/>
        </c:scaling>
        <c:delete val="0"/>
        <c:axPos val="b"/>
        <c:majorGridlines/>
        <c:majorTickMark val="out"/>
        <c:minorTickMark val="none"/>
        <c:tickLblPos val="nextTo"/>
        <c:txPr>
          <a:bodyPr rot="0" vert="horz"/>
          <a:lstStyle/>
          <a:p>
            <a:pPr>
              <a:defRPr sz="1200" b="1" i="0" baseline="0">
                <a:solidFill>
                  <a:schemeClr val="accent5">
                    <a:lumMod val="50000"/>
                  </a:schemeClr>
                </a:solidFill>
              </a:defRPr>
            </a:pPr>
            <a:endParaRPr lang="en-US"/>
          </a:p>
        </c:txPr>
        <c:crossAx val="155513984"/>
        <c:crosses val="autoZero"/>
        <c:auto val="1"/>
        <c:lblAlgn val="ctr"/>
        <c:lblOffset val="100"/>
        <c:noMultiLvlLbl val="0"/>
      </c:catAx>
      <c:valAx>
        <c:axId val="155513984"/>
        <c:scaling>
          <c:orientation val="minMax"/>
          <c:max val="5"/>
          <c:min val="0"/>
        </c:scaling>
        <c:delete val="0"/>
        <c:axPos val="l"/>
        <c:majorGridlines/>
        <c:numFmt formatCode="General" sourceLinked="1"/>
        <c:majorTickMark val="cross"/>
        <c:minorTickMark val="none"/>
        <c:tickLblPos val="nextTo"/>
        <c:crossAx val="155508096"/>
        <c:crosses val="autoZero"/>
        <c:crossBetween val="between"/>
        <c:majorUnit val="1"/>
        <c:minorUnit val="1"/>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533400</xdr:colOff>
      <xdr:row>3</xdr:row>
      <xdr:rowOff>219075</xdr:rowOff>
    </xdr:from>
    <xdr:to>
      <xdr:col>1</xdr:col>
      <xdr:colOff>10248900</xdr:colOff>
      <xdr:row>4</xdr:row>
      <xdr:rowOff>1943100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61"/>
  <sheetViews>
    <sheetView tabSelected="1" workbookViewId="0">
      <selection activeCell="B60" sqref="B60"/>
    </sheetView>
  </sheetViews>
  <sheetFormatPr defaultRowHeight="15" x14ac:dyDescent="0.25"/>
  <cols>
    <col min="1" max="1" width="1.42578125" style="6" customWidth="1"/>
    <col min="2" max="2" width="161.42578125" style="6" customWidth="1"/>
    <col min="3" max="16384" width="9.140625" style="6"/>
  </cols>
  <sheetData>
    <row r="1" spans="2:2" s="1" customFormat="1" ht="56.25" customHeight="1" x14ac:dyDescent="0.25">
      <c r="B1" s="11" t="s">
        <v>68</v>
      </c>
    </row>
    <row r="2" spans="2:2" ht="18" customHeight="1" thickBot="1" x14ac:dyDescent="0.3">
      <c r="B2" s="7"/>
    </row>
    <row r="3" spans="2:2" s="1" customFormat="1" ht="36" customHeight="1" x14ac:dyDescent="0.25">
      <c r="B3" s="12" t="s">
        <v>69</v>
      </c>
    </row>
    <row r="4" spans="2:2" ht="367.5" customHeight="1" x14ac:dyDescent="0.25">
      <c r="B4" s="7"/>
    </row>
    <row r="5" spans="2:2" ht="169.5" customHeight="1" thickBot="1" x14ac:dyDescent="0.3">
      <c r="B5" s="7"/>
    </row>
    <row r="6" spans="2:2" s="1" customFormat="1" ht="36" customHeight="1" x14ac:dyDescent="0.25">
      <c r="B6" s="12" t="s">
        <v>126</v>
      </c>
    </row>
    <row r="7" spans="2:2" s="1" customFormat="1" x14ac:dyDescent="0.25">
      <c r="B7" s="7" t="str">
        <f>CONCATENATE('Copy results here'!D20," - ",'Copy results here'!F20)</f>
        <v>0 - Data and Information Landscape</v>
      </c>
    </row>
    <row r="8" spans="2:2" s="1" customFormat="1" ht="15.75" thickBot="1" x14ac:dyDescent="0.3">
      <c r="B8" s="7" t="str">
        <f>CONCATENATE('Copy results here'!D21," - ",'Copy results here'!F21)</f>
        <v xml:space="preserve">0 - Data and Information Tools </v>
      </c>
    </row>
    <row r="9" spans="2:2" s="1" customFormat="1" ht="36" customHeight="1" x14ac:dyDescent="0.25">
      <c r="B9" s="12" t="s">
        <v>127</v>
      </c>
    </row>
    <row r="10" spans="2:2" s="1" customFormat="1" x14ac:dyDescent="0.25">
      <c r="B10" s="7" t="str">
        <f>CONCATENATE('Copy results here'!D23," - ",'Copy results here'!F23)</f>
        <v>0 - Data and Information Landscape</v>
      </c>
    </row>
    <row r="11" spans="2:2" s="1" customFormat="1" ht="15.75" thickBot="1" x14ac:dyDescent="0.3">
      <c r="B11" s="7" t="str">
        <f>CONCATENATE('Copy results here'!D24," - ",'Copy results here'!F24)</f>
        <v xml:space="preserve">0 - Data and Information Tools </v>
      </c>
    </row>
    <row r="12" spans="2:2" s="1" customFormat="1" ht="36" customHeight="1" x14ac:dyDescent="0.25">
      <c r="B12" s="12" t="s">
        <v>67</v>
      </c>
    </row>
    <row r="13" spans="2:2" x14ac:dyDescent="0.25">
      <c r="B13" s="7"/>
    </row>
    <row r="14" spans="2:2" ht="23.25" x14ac:dyDescent="0.35">
      <c r="B14" s="8" t="str">
        <f>'Copy results here'!B2</f>
        <v>Data and Information Landscape</v>
      </c>
    </row>
    <row r="15" spans="2:2" x14ac:dyDescent="0.25">
      <c r="B15" s="15" t="str">
        <f>CONCATENATE("Lowest score:",'Copy results here'!I2," - Highest score:",'Copy results here'!J2)</f>
        <v>Lowest score:0 - Highest score:0</v>
      </c>
    </row>
    <row r="16" spans="2:2" s="4" customFormat="1" ht="108.75" customHeight="1" x14ac:dyDescent="0.25">
      <c r="B16" s="9" t="str">
        <f>INDEX(NextSteps1,MATCH('Copy results here'!C2,Result,0))</f>
        <v>Assess this topic.</v>
      </c>
    </row>
    <row r="17" spans="2:2" ht="23.25" x14ac:dyDescent="0.35">
      <c r="B17" s="8" t="str">
        <f>'Copy results here'!B3</f>
        <v>Data and Information Process Management</v>
      </c>
    </row>
    <row r="18" spans="2:2" x14ac:dyDescent="0.25">
      <c r="B18" s="15" t="str">
        <f>CONCATENATE("Lowest score:",'Copy results here'!I3," - Highest score:",'Copy results here'!J3)</f>
        <v>Lowest score:0 - Highest score:0</v>
      </c>
    </row>
    <row r="19" spans="2:2" s="4" customFormat="1" ht="108.75" customHeight="1" x14ac:dyDescent="0.25">
      <c r="B19" s="9" t="str">
        <f>INDEX(NextSteps2,MATCH('Copy results here'!C3,Result,0))</f>
        <v>Assess this topic.</v>
      </c>
    </row>
    <row r="20" spans="2:2" ht="23.25" x14ac:dyDescent="0.35">
      <c r="B20" s="8" t="str">
        <f>'Copy results here'!B4</f>
        <v>Executive Sponsorship</v>
      </c>
    </row>
    <row r="21" spans="2:2" x14ac:dyDescent="0.25">
      <c r="B21" s="15" t="str">
        <f>CONCATENATE("Lowest score:",'Copy results here'!I4," - Highest score:",'Copy results here'!J4)</f>
        <v>Lowest score:0 - Highest score:0</v>
      </c>
    </row>
    <row r="22" spans="2:2" s="4" customFormat="1" ht="108.75" customHeight="1" x14ac:dyDescent="0.25">
      <c r="B22" s="9" t="str">
        <f>INDEX(NextSteps3,MATCH('Copy results here'!C4,Result,0))</f>
        <v>Assess this topic.</v>
      </c>
    </row>
    <row r="23" spans="2:2" ht="23.25" x14ac:dyDescent="0.35">
      <c r="B23" s="8" t="str">
        <f>'Copy results here'!B5</f>
        <v>Data and Information Policy and Standards</v>
      </c>
    </row>
    <row r="24" spans="2:2" x14ac:dyDescent="0.25">
      <c r="B24" s="15" t="str">
        <f>CONCATENATE("Lowest score:",'Copy results here'!I5," - Highest score:",'Copy results here'!J5)</f>
        <v>Lowest score:0 - Highest score:0</v>
      </c>
    </row>
    <row r="25" spans="2:2" s="4" customFormat="1" ht="108.75" customHeight="1" x14ac:dyDescent="0.25">
      <c r="B25" s="9" t="str">
        <f>INDEX(NextSteps4,MATCH('Copy results here'!C5,Result,0))</f>
        <v>Assess this topic.</v>
      </c>
    </row>
    <row r="26" spans="2:2" ht="23.25" x14ac:dyDescent="0.35">
      <c r="B26" s="8" t="str">
        <f>'Copy results here'!B6</f>
        <v>Data and Information  Accountabilities</v>
      </c>
    </row>
    <row r="27" spans="2:2" x14ac:dyDescent="0.25">
      <c r="B27" s="15" t="str">
        <f>CONCATENATE("Lowest score:",'Copy results here'!I6," - Highest score:",'Copy results here'!J6)</f>
        <v>Lowest score:0 - Highest score:0</v>
      </c>
    </row>
    <row r="28" spans="2:2" s="4" customFormat="1" ht="108.75" customHeight="1" x14ac:dyDescent="0.25">
      <c r="B28" s="9" t="str">
        <f>INDEX(NextSteps5,MATCH('Copy results here'!C6,Result,0))</f>
        <v>Assess this topic.</v>
      </c>
    </row>
    <row r="29" spans="2:2" ht="23.25" x14ac:dyDescent="0.35">
      <c r="B29" s="8" t="str">
        <f>'Copy results here'!B7</f>
        <v>Data and Information Training</v>
      </c>
    </row>
    <row r="30" spans="2:2" x14ac:dyDescent="0.25">
      <c r="B30" s="15" t="str">
        <f>CONCATENATE("Lowest score:",'Copy results here'!I7," - Highest score:",'Copy results here'!J7)</f>
        <v>Lowest score:0 - Highest score:0</v>
      </c>
    </row>
    <row r="31" spans="2:2" s="4" customFormat="1" ht="108.75" customHeight="1" x14ac:dyDescent="0.25">
      <c r="B31" s="9" t="str">
        <f>INDEX(NextSteps6,MATCH('Copy results here'!C7,Result,0))</f>
        <v>Assess this topic.</v>
      </c>
    </row>
    <row r="32" spans="2:2" ht="23.25" x14ac:dyDescent="0.35">
      <c r="B32" s="8" t="str">
        <f>'Copy results here'!B8</f>
        <v>Data and Information Performance Measures</v>
      </c>
    </row>
    <row r="33" spans="2:2" x14ac:dyDescent="0.25">
      <c r="B33" s="15" t="str">
        <f>CONCATENATE("Lowest score:",'Copy results here'!I8," - Highest score:",'Copy results here'!J8)</f>
        <v>Lowest score:0 - Highest score:0</v>
      </c>
    </row>
    <row r="34" spans="2:2" s="4" customFormat="1" ht="108.75" customHeight="1" x14ac:dyDescent="0.25">
      <c r="B34" s="9" t="str">
        <f>INDEX(NextSteps7,MATCH('Copy results here'!C8,Result,0))</f>
        <v>Assess this topic.</v>
      </c>
    </row>
    <row r="35" spans="2:2" ht="23.25" x14ac:dyDescent="0.35">
      <c r="B35" s="8" t="str">
        <f>'Copy results here'!B9</f>
        <v>Data and Information Definition Forum</v>
      </c>
    </row>
    <row r="36" spans="2:2" x14ac:dyDescent="0.25">
      <c r="B36" s="15" t="str">
        <f>CONCATENATE("Lowest score:",'Copy results here'!I9," - Highest score:",'Copy results here'!J9)</f>
        <v>Lowest score:0 - Highest score:0</v>
      </c>
    </row>
    <row r="37" spans="2:2" s="4" customFormat="1" ht="108.75" customHeight="1" x14ac:dyDescent="0.25">
      <c r="B37" s="9" t="str">
        <f>INDEX(NextSteps8,MATCH('Copy results here'!C9,Result,0))</f>
        <v>Assess this topic.</v>
      </c>
    </row>
    <row r="38" spans="2:2" ht="23.25" x14ac:dyDescent="0.35">
      <c r="B38" s="8" t="str">
        <f>'Copy results here'!B10</f>
        <v>Master Data Management Framework</v>
      </c>
    </row>
    <row r="39" spans="2:2" x14ac:dyDescent="0.25">
      <c r="B39" s="15" t="str">
        <f>CONCATENATE("Lowest score:",'Copy results here'!I10," - Highest score:",'Copy results here'!J10)</f>
        <v>Lowest score:0 - Highest score:0</v>
      </c>
    </row>
    <row r="40" spans="2:2" s="4" customFormat="1" ht="108.75" customHeight="1" x14ac:dyDescent="0.25">
      <c r="B40" s="9" t="str">
        <f>INDEX(NextSteps9,MATCH('Copy results here'!C10,Result,0))</f>
        <v>Assess this topic.</v>
      </c>
    </row>
    <row r="41" spans="2:2" ht="23.25" x14ac:dyDescent="0.35">
      <c r="B41" s="8" t="str">
        <f>'Copy results here'!B11</f>
        <v>Data and Information Quality Forums</v>
      </c>
    </row>
    <row r="42" spans="2:2" x14ac:dyDescent="0.25">
      <c r="B42" s="15" t="str">
        <f>CONCATENATE("Lowest score:",'Copy results here'!I11," - Highest score:",'Copy results here'!J11)</f>
        <v>Lowest score:0 - Highest score:0</v>
      </c>
    </row>
    <row r="43" spans="2:2" s="4" customFormat="1" ht="108.75" customHeight="1" x14ac:dyDescent="0.25">
      <c r="B43" s="9" t="str">
        <f>INDEX(NextSteps10,MATCH('Copy results here'!C11,Result,0))</f>
        <v>Assess this topic.</v>
      </c>
    </row>
    <row r="44" spans="2:2" ht="23.25" x14ac:dyDescent="0.35">
      <c r="B44" s="8" t="str">
        <f>'Copy results here'!B12</f>
        <v>Data and Information Quality Framework</v>
      </c>
    </row>
    <row r="45" spans="2:2" x14ac:dyDescent="0.25">
      <c r="B45" s="15" t="str">
        <f>CONCATENATE("Lowest score:",'Copy results here'!I12," - Highest score:",'Copy results here'!J12)</f>
        <v>Lowest score:0 - Highest score:0</v>
      </c>
    </row>
    <row r="46" spans="2:2" s="4" customFormat="1" ht="108.75" customHeight="1" x14ac:dyDescent="0.25">
      <c r="B46" s="9" t="str">
        <f>INDEX(NextSteps11,MATCH('Copy results here'!C12,Result,0))</f>
        <v>Assess this topic.</v>
      </c>
    </row>
    <row r="47" spans="2:2" ht="23.25" x14ac:dyDescent="0.35">
      <c r="B47" s="8" t="str">
        <f>'Copy results here'!B13</f>
        <v>Data and Information Change Control</v>
      </c>
    </row>
    <row r="48" spans="2:2" x14ac:dyDescent="0.25">
      <c r="B48" s="15" t="str">
        <f>CONCATENATE("Lowest score:",'Copy results here'!I13," - Highest score:",'Copy results here'!J13)</f>
        <v>Lowest score:0 - Highest score:0</v>
      </c>
    </row>
    <row r="49" spans="2:2" s="4" customFormat="1" ht="108.75" customHeight="1" x14ac:dyDescent="0.25">
      <c r="B49" s="9" t="str">
        <f>INDEX(NextSteps12,MATCH('Copy results here'!C13,Result,0))</f>
        <v>Assess this topic.</v>
      </c>
    </row>
    <row r="50" spans="2:2" ht="23.25" x14ac:dyDescent="0.35">
      <c r="B50" s="8" t="str">
        <f>'Copy results here'!B14</f>
        <v>Data and Information Measurement</v>
      </c>
    </row>
    <row r="51" spans="2:2" x14ac:dyDescent="0.25">
      <c r="B51" s="15" t="str">
        <f>CONCATENATE("Lowest score:",'Copy results here'!I14," - Highest score:",'Copy results here'!J14)</f>
        <v>Lowest score:0 - Highest score:0</v>
      </c>
    </row>
    <row r="52" spans="2:2" s="4" customFormat="1" ht="108.75" customHeight="1" x14ac:dyDescent="0.25">
      <c r="B52" s="9" t="str">
        <f>INDEX(NextSteps13,MATCH('Copy results here'!C14,Result,0))</f>
        <v>Assess this topic.</v>
      </c>
    </row>
    <row r="53" spans="2:2" ht="23.25" x14ac:dyDescent="0.35">
      <c r="B53" s="8" t="str">
        <f>'Copy results here'!B15</f>
        <v>Business Reporting Forums</v>
      </c>
    </row>
    <row r="54" spans="2:2" x14ac:dyDescent="0.25">
      <c r="B54" s="15" t="str">
        <f>CONCATENATE("Lowest score:",'Copy results here'!I15," - Highest score:",'Copy results here'!J15)</f>
        <v>Lowest score:0 - Highest score:0</v>
      </c>
    </row>
    <row r="55" spans="2:2" s="4" customFormat="1" ht="108.75" customHeight="1" x14ac:dyDescent="0.25">
      <c r="B55" s="9" t="str">
        <f>INDEX(NextSteps14,MATCH('Copy results here'!C15,Result,0))</f>
        <v>Assess this topic.</v>
      </c>
    </row>
    <row r="56" spans="2:2" ht="23.25" x14ac:dyDescent="0.35">
      <c r="B56" s="8" t="str">
        <f>'Copy results here'!B16</f>
        <v xml:space="preserve">Business Reporting Framework </v>
      </c>
    </row>
    <row r="57" spans="2:2" x14ac:dyDescent="0.25">
      <c r="B57" s="15" t="str">
        <f>CONCATENATE("Lowest score:",'Copy results here'!I16," - Highest score:",'Copy results here'!J16)</f>
        <v>Lowest score:0 - Highest score:0</v>
      </c>
    </row>
    <row r="58" spans="2:2" s="4" customFormat="1" ht="108.75" customHeight="1" x14ac:dyDescent="0.25">
      <c r="B58" s="9" t="str">
        <f>INDEX(NextSteps15,MATCH('Copy results here'!C16,Result,0))</f>
        <v>Assess this topic.</v>
      </c>
    </row>
    <row r="59" spans="2:2" ht="23.25" x14ac:dyDescent="0.35">
      <c r="B59" s="8" t="str">
        <f>'Copy results here'!B17</f>
        <v xml:space="preserve">Data and Information Tools </v>
      </c>
    </row>
    <row r="60" spans="2:2" x14ac:dyDescent="0.25">
      <c r="B60" s="15" t="str">
        <f>CONCATENATE("Lowest score:",'Copy results here'!I17," - Highest score:",'Copy results here'!J17)</f>
        <v>Lowest score:0 - Highest score:0</v>
      </c>
    </row>
    <row r="61" spans="2:2" s="4" customFormat="1" ht="108.75" customHeight="1" thickBot="1" x14ac:dyDescent="0.3">
      <c r="B61" s="10" t="str">
        <f>INDEX(NextSteps16,MATCH('Copy results here'!C17,Result,0))</f>
        <v>Assess this topic.</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K25" sqref="K25"/>
    </sheetView>
  </sheetViews>
  <sheetFormatPr defaultRowHeight="15" x14ac:dyDescent="0.25"/>
  <cols>
    <col min="1" max="1" width="6.28515625" customWidth="1"/>
    <col min="2" max="2" width="2.42578125" customWidth="1"/>
    <col min="3" max="3" width="2.28515625" customWidth="1"/>
    <col min="4" max="4" width="9.140625" customWidth="1"/>
    <col min="5" max="5" width="2.28515625" customWidth="1"/>
    <col min="8" max="8" width="1.7109375" customWidth="1"/>
    <col min="9" max="9" width="12.42578125" hidden="1" customWidth="1"/>
    <col min="10" max="10" width="12.85546875" hidden="1" customWidth="1"/>
    <col min="11" max="11" width="67.5703125" customWidth="1"/>
    <col min="14" max="14" width="11" bestFit="1" customWidth="1"/>
  </cols>
  <sheetData>
    <row r="1" spans="1:11" x14ac:dyDescent="0.25">
      <c r="D1" t="s">
        <v>65</v>
      </c>
      <c r="E1" s="5"/>
      <c r="F1" s="13"/>
      <c r="G1" s="13"/>
      <c r="H1" s="5"/>
      <c r="I1" t="s">
        <v>124</v>
      </c>
      <c r="J1" t="s">
        <v>125</v>
      </c>
      <c r="K1" s="5" t="s">
        <v>66</v>
      </c>
    </row>
    <row r="2" spans="1:11" x14ac:dyDescent="0.25">
      <c r="A2" t="s">
        <v>2</v>
      </c>
      <c r="B2" t="s">
        <v>1</v>
      </c>
      <c r="C2">
        <f>TRUNC(D2)</f>
        <v>0</v>
      </c>
      <c r="D2">
        <f t="shared" ref="D2:D17" si="0">IF(SUM(F2:G2)&gt;0,AVERAGEIF(F2:G2,"&gt;0"),0)</f>
        <v>0</v>
      </c>
      <c r="E2" s="5"/>
      <c r="F2" s="14">
        <v>0</v>
      </c>
      <c r="G2" s="14">
        <v>0</v>
      </c>
      <c r="H2" s="5"/>
      <c r="I2">
        <f>SMALL(F2:G2,1)</f>
        <v>0</v>
      </c>
      <c r="J2">
        <f>LARGE(F2:G2,1)</f>
        <v>0</v>
      </c>
    </row>
    <row r="3" spans="1:11" x14ac:dyDescent="0.25">
      <c r="A3" t="s">
        <v>5</v>
      </c>
      <c r="B3" t="s">
        <v>4</v>
      </c>
      <c r="C3">
        <f t="shared" ref="C3:C17" si="1">TRUNC(D3)</f>
        <v>0</v>
      </c>
      <c r="D3">
        <f t="shared" si="0"/>
        <v>0</v>
      </c>
      <c r="E3" s="5"/>
      <c r="F3" s="14">
        <v>0</v>
      </c>
      <c r="G3" s="14">
        <v>0</v>
      </c>
      <c r="H3" s="5"/>
      <c r="I3">
        <f t="shared" ref="I3:I18" si="2">SMALL(F3:G3,1)</f>
        <v>0</v>
      </c>
      <c r="J3">
        <f t="shared" ref="J3:J18" si="3">LARGE(F3:G3,1)</f>
        <v>0</v>
      </c>
    </row>
    <row r="4" spans="1:11" x14ac:dyDescent="0.25">
      <c r="A4" t="s">
        <v>9</v>
      </c>
      <c r="B4" t="s">
        <v>8</v>
      </c>
      <c r="C4">
        <f t="shared" si="1"/>
        <v>0</v>
      </c>
      <c r="D4">
        <f t="shared" si="0"/>
        <v>0</v>
      </c>
      <c r="E4" s="5"/>
      <c r="F4" s="14">
        <v>0</v>
      </c>
      <c r="G4" s="14">
        <v>0</v>
      </c>
      <c r="H4" s="5"/>
      <c r="I4">
        <f t="shared" si="2"/>
        <v>0</v>
      </c>
      <c r="J4">
        <f t="shared" si="3"/>
        <v>0</v>
      </c>
    </row>
    <row r="5" spans="1:11" x14ac:dyDescent="0.25">
      <c r="A5" t="s">
        <v>12</v>
      </c>
      <c r="B5" t="s">
        <v>11</v>
      </c>
      <c r="C5">
        <f t="shared" si="1"/>
        <v>0</v>
      </c>
      <c r="D5">
        <f t="shared" si="0"/>
        <v>0</v>
      </c>
      <c r="E5" s="5"/>
      <c r="F5" s="14">
        <v>0</v>
      </c>
      <c r="G5" s="14">
        <v>0</v>
      </c>
      <c r="H5" s="5"/>
      <c r="I5">
        <f t="shared" si="2"/>
        <v>0</v>
      </c>
      <c r="J5">
        <f t="shared" si="3"/>
        <v>0</v>
      </c>
    </row>
    <row r="6" spans="1:11" x14ac:dyDescent="0.25">
      <c r="A6" t="s">
        <v>15</v>
      </c>
      <c r="B6" t="s">
        <v>14</v>
      </c>
      <c r="C6">
        <f t="shared" si="1"/>
        <v>0</v>
      </c>
      <c r="D6">
        <f t="shared" si="0"/>
        <v>0</v>
      </c>
      <c r="E6" s="5"/>
      <c r="F6" s="14">
        <v>0</v>
      </c>
      <c r="G6" s="14">
        <v>0</v>
      </c>
      <c r="H6" s="5"/>
      <c r="I6">
        <f t="shared" si="2"/>
        <v>0</v>
      </c>
      <c r="J6">
        <f t="shared" si="3"/>
        <v>0</v>
      </c>
    </row>
    <row r="7" spans="1:11" x14ac:dyDescent="0.25">
      <c r="A7" t="s">
        <v>18</v>
      </c>
      <c r="B7" t="s">
        <v>17</v>
      </c>
      <c r="C7">
        <f t="shared" si="1"/>
        <v>0</v>
      </c>
      <c r="D7">
        <f t="shared" si="0"/>
        <v>0</v>
      </c>
      <c r="E7" s="5"/>
      <c r="F7" s="14">
        <v>0</v>
      </c>
      <c r="G7" s="14">
        <v>0</v>
      </c>
      <c r="H7" s="5"/>
      <c r="I7">
        <f t="shared" si="2"/>
        <v>0</v>
      </c>
      <c r="J7">
        <f t="shared" si="3"/>
        <v>0</v>
      </c>
    </row>
    <row r="8" spans="1:11" x14ac:dyDescent="0.25">
      <c r="A8" t="s">
        <v>21</v>
      </c>
      <c r="B8" t="s">
        <v>20</v>
      </c>
      <c r="C8">
        <f t="shared" si="1"/>
        <v>0</v>
      </c>
      <c r="D8">
        <f t="shared" si="0"/>
        <v>0</v>
      </c>
      <c r="E8" s="5"/>
      <c r="F8" s="14">
        <v>0</v>
      </c>
      <c r="G8" s="14">
        <v>0</v>
      </c>
      <c r="H8" s="5"/>
      <c r="I8">
        <f t="shared" si="2"/>
        <v>0</v>
      </c>
      <c r="J8">
        <f t="shared" si="3"/>
        <v>0</v>
      </c>
    </row>
    <row r="9" spans="1:11" x14ac:dyDescent="0.25">
      <c r="A9" t="s">
        <v>25</v>
      </c>
      <c r="B9" t="s">
        <v>24</v>
      </c>
      <c r="C9">
        <f t="shared" si="1"/>
        <v>0</v>
      </c>
      <c r="D9">
        <f t="shared" si="0"/>
        <v>0</v>
      </c>
      <c r="E9" s="5"/>
      <c r="F9" s="14">
        <v>0</v>
      </c>
      <c r="G9" s="14">
        <v>0</v>
      </c>
      <c r="H9" s="5"/>
      <c r="I9">
        <f t="shared" si="2"/>
        <v>0</v>
      </c>
      <c r="J9">
        <f t="shared" si="3"/>
        <v>0</v>
      </c>
    </row>
    <row r="10" spans="1:11" x14ac:dyDescent="0.25">
      <c r="A10" t="s">
        <v>28</v>
      </c>
      <c r="B10" t="s">
        <v>27</v>
      </c>
      <c r="C10">
        <f t="shared" si="1"/>
        <v>0</v>
      </c>
      <c r="D10">
        <f t="shared" si="0"/>
        <v>0</v>
      </c>
      <c r="E10" s="5"/>
      <c r="F10" s="14">
        <v>0</v>
      </c>
      <c r="G10" s="14">
        <v>0</v>
      </c>
      <c r="H10" s="5"/>
      <c r="I10">
        <f t="shared" si="2"/>
        <v>0</v>
      </c>
      <c r="J10">
        <f t="shared" si="3"/>
        <v>0</v>
      </c>
    </row>
    <row r="11" spans="1:11" x14ac:dyDescent="0.25">
      <c r="A11" t="s">
        <v>32</v>
      </c>
      <c r="B11" t="s">
        <v>31</v>
      </c>
      <c r="C11">
        <f t="shared" si="1"/>
        <v>0</v>
      </c>
      <c r="D11">
        <f t="shared" si="0"/>
        <v>0</v>
      </c>
      <c r="E11" s="5"/>
      <c r="F11" s="14">
        <v>0</v>
      </c>
      <c r="G11" s="14">
        <v>0</v>
      </c>
      <c r="H11" s="5"/>
      <c r="I11">
        <f t="shared" si="2"/>
        <v>0</v>
      </c>
      <c r="J11">
        <f t="shared" si="3"/>
        <v>0</v>
      </c>
    </row>
    <row r="12" spans="1:11" x14ac:dyDescent="0.25">
      <c r="A12" t="s">
        <v>35</v>
      </c>
      <c r="B12" t="s">
        <v>34</v>
      </c>
      <c r="C12">
        <f t="shared" si="1"/>
        <v>0</v>
      </c>
      <c r="D12">
        <f t="shared" si="0"/>
        <v>0</v>
      </c>
      <c r="E12" s="5"/>
      <c r="F12" s="14">
        <v>0</v>
      </c>
      <c r="G12" s="14">
        <v>0</v>
      </c>
      <c r="H12" s="5"/>
      <c r="I12">
        <f t="shared" si="2"/>
        <v>0</v>
      </c>
      <c r="J12">
        <f t="shared" si="3"/>
        <v>0</v>
      </c>
    </row>
    <row r="13" spans="1:11" x14ac:dyDescent="0.25">
      <c r="A13" t="s">
        <v>38</v>
      </c>
      <c r="B13" t="s">
        <v>37</v>
      </c>
      <c r="C13">
        <f t="shared" si="1"/>
        <v>0</v>
      </c>
      <c r="D13">
        <f t="shared" si="0"/>
        <v>0</v>
      </c>
      <c r="E13" s="5"/>
      <c r="F13" s="14">
        <v>0</v>
      </c>
      <c r="G13" s="14">
        <v>0</v>
      </c>
      <c r="H13" s="5"/>
      <c r="I13">
        <f t="shared" si="2"/>
        <v>0</v>
      </c>
      <c r="J13">
        <f t="shared" si="3"/>
        <v>0</v>
      </c>
    </row>
    <row r="14" spans="1:11" x14ac:dyDescent="0.25">
      <c r="A14" t="s">
        <v>41</v>
      </c>
      <c r="B14" t="s">
        <v>40</v>
      </c>
      <c r="C14">
        <f t="shared" si="1"/>
        <v>0</v>
      </c>
      <c r="D14">
        <f t="shared" si="0"/>
        <v>0</v>
      </c>
      <c r="E14" s="5"/>
      <c r="F14" s="14">
        <v>0</v>
      </c>
      <c r="G14" s="14">
        <v>0</v>
      </c>
      <c r="H14" s="5"/>
      <c r="I14">
        <f t="shared" si="2"/>
        <v>0</v>
      </c>
      <c r="J14">
        <f t="shared" si="3"/>
        <v>0</v>
      </c>
    </row>
    <row r="15" spans="1:11" x14ac:dyDescent="0.25">
      <c r="A15" t="s">
        <v>45</v>
      </c>
      <c r="B15" t="s">
        <v>44</v>
      </c>
      <c r="C15">
        <f t="shared" si="1"/>
        <v>0</v>
      </c>
      <c r="D15">
        <f t="shared" si="0"/>
        <v>0</v>
      </c>
      <c r="E15" s="5"/>
      <c r="F15" s="14">
        <v>0</v>
      </c>
      <c r="G15" s="14">
        <v>0</v>
      </c>
      <c r="H15" s="5"/>
      <c r="I15">
        <f t="shared" si="2"/>
        <v>0</v>
      </c>
      <c r="J15">
        <f t="shared" si="3"/>
        <v>0</v>
      </c>
    </row>
    <row r="16" spans="1:11" x14ac:dyDescent="0.25">
      <c r="A16" t="s">
        <v>48</v>
      </c>
      <c r="B16" t="s">
        <v>47</v>
      </c>
      <c r="C16">
        <f t="shared" si="1"/>
        <v>0</v>
      </c>
      <c r="D16">
        <f t="shared" si="0"/>
        <v>0</v>
      </c>
      <c r="E16" s="5"/>
      <c r="F16" s="14">
        <v>0</v>
      </c>
      <c r="G16" s="14">
        <v>0</v>
      </c>
      <c r="H16" s="5"/>
      <c r="I16">
        <f t="shared" si="2"/>
        <v>0</v>
      </c>
      <c r="J16">
        <f t="shared" si="3"/>
        <v>0</v>
      </c>
    </row>
    <row r="17" spans="1:10" x14ac:dyDescent="0.25">
      <c r="A17" t="s">
        <v>50</v>
      </c>
      <c r="B17" t="s">
        <v>111</v>
      </c>
      <c r="C17">
        <f t="shared" si="1"/>
        <v>0</v>
      </c>
      <c r="D17">
        <f t="shared" si="0"/>
        <v>0</v>
      </c>
      <c r="E17" s="5"/>
      <c r="F17" s="14">
        <v>0</v>
      </c>
      <c r="G17" s="14">
        <v>0</v>
      </c>
      <c r="H17" s="5"/>
      <c r="I17">
        <f t="shared" si="2"/>
        <v>0</v>
      </c>
      <c r="J17">
        <f t="shared" si="3"/>
        <v>0</v>
      </c>
    </row>
    <row r="18" spans="1:10" x14ac:dyDescent="0.25">
      <c r="F18" s="14"/>
      <c r="I18" t="e">
        <f t="shared" si="2"/>
        <v>#NUM!</v>
      </c>
      <c r="J18" t="e">
        <f t="shared" si="3"/>
        <v>#NUM!</v>
      </c>
    </row>
    <row r="20" spans="1:10" x14ac:dyDescent="0.25">
      <c r="D20">
        <f>LARGE(OverallResult,1)</f>
        <v>0</v>
      </c>
      <c r="F20" t="str">
        <f>INDEX(Principles,MATCH(D20,OverallResult,0))</f>
        <v>Data and Information Landscape</v>
      </c>
    </row>
    <row r="21" spans="1:10" x14ac:dyDescent="0.25">
      <c r="D21">
        <f>LARGE(OverallResult,2)</f>
        <v>0</v>
      </c>
      <c r="F21" t="str">
        <f>IF(INDEX(Principles,MATCH(D21,OverallResult,0))=F20,INDEX(Principles,MATCH(D21,OverallResult,1)),INDEX(Principles,MATCH(D21,OverallResult,0)))</f>
        <v xml:space="preserve">Data and Information Tools </v>
      </c>
    </row>
    <row r="23" spans="1:10" x14ac:dyDescent="0.25">
      <c r="D23">
        <f>SMALL(OverallResult,1)</f>
        <v>0</v>
      </c>
      <c r="F23" t="str">
        <f>INDEX(Principles,MATCH(D23,OverallResult,0))</f>
        <v>Data and Information Landscape</v>
      </c>
    </row>
    <row r="24" spans="1:10" x14ac:dyDescent="0.25">
      <c r="D24">
        <f>SMALL(OverallResult,2)</f>
        <v>0</v>
      </c>
      <c r="F24" t="str">
        <f>IF(INDEX(Principles,MATCH(D24,OverallResult,0))=F23,INDEX(Principles,MATCH(D24,OverallResult,1)),INDEX(Principles,MATCH(D24,OverallResult,0)))</f>
        <v xml:space="preserve">Data and Information Tools </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3"/>
  <sheetViews>
    <sheetView topLeftCell="A40" workbookViewId="0">
      <selection activeCell="B42" sqref="B42"/>
    </sheetView>
  </sheetViews>
  <sheetFormatPr defaultRowHeight="15" x14ac:dyDescent="0.25"/>
  <cols>
    <col min="1" max="1" width="9.140625" style="4"/>
    <col min="2" max="2" width="173.42578125" style="4" customWidth="1"/>
    <col min="3" max="16384" width="9.140625" style="1"/>
  </cols>
  <sheetData>
    <row r="1" spans="1:2" ht="50.25" customHeight="1" x14ac:dyDescent="0.25">
      <c r="A1" s="18" t="s">
        <v>0</v>
      </c>
      <c r="B1" s="19"/>
    </row>
    <row r="2" spans="1:2" ht="21" customHeight="1" x14ac:dyDescent="0.25">
      <c r="A2" s="16" t="s">
        <v>1</v>
      </c>
      <c r="B2" s="17"/>
    </row>
    <row r="3" spans="1:2" s="3" customFormat="1" ht="37.5" x14ac:dyDescent="0.25">
      <c r="A3" s="2" t="s">
        <v>2</v>
      </c>
      <c r="B3" s="2" t="s">
        <v>3</v>
      </c>
    </row>
    <row r="4" spans="1:2" s="3" customFormat="1" x14ac:dyDescent="0.25">
      <c r="A4" s="4">
        <v>0</v>
      </c>
      <c r="B4" s="4" t="s">
        <v>53</v>
      </c>
    </row>
    <row r="5" spans="1:2" ht="75" x14ac:dyDescent="0.25">
      <c r="A5" s="4">
        <v>1</v>
      </c>
      <c r="B5" s="4" t="s">
        <v>114</v>
      </c>
    </row>
    <row r="6" spans="1:2" ht="30" x14ac:dyDescent="0.25">
      <c r="A6" s="4">
        <v>2</v>
      </c>
      <c r="B6" s="4" t="s">
        <v>90</v>
      </c>
    </row>
    <row r="7" spans="1:2" ht="45" x14ac:dyDescent="0.25">
      <c r="A7" s="4">
        <v>3</v>
      </c>
      <c r="B7" s="4" t="s">
        <v>115</v>
      </c>
    </row>
    <row r="8" spans="1:2" ht="30" x14ac:dyDescent="0.25">
      <c r="A8" s="4">
        <v>4</v>
      </c>
      <c r="B8" s="4" t="s">
        <v>116</v>
      </c>
    </row>
    <row r="9" spans="1:2" x14ac:dyDescent="0.25">
      <c r="A9" s="4">
        <v>5</v>
      </c>
      <c r="B9" s="4" t="s">
        <v>52</v>
      </c>
    </row>
    <row r="10" spans="1:2" ht="24.75" customHeight="1" x14ac:dyDescent="0.25">
      <c r="A10" s="16" t="s">
        <v>4</v>
      </c>
      <c r="B10" s="17"/>
    </row>
    <row r="11" spans="1:2" s="3" customFormat="1" ht="34.5" x14ac:dyDescent="0.25">
      <c r="A11" s="2" t="s">
        <v>5</v>
      </c>
      <c r="B11" s="2" t="s">
        <v>6</v>
      </c>
    </row>
    <row r="12" spans="1:2" s="3" customFormat="1" x14ac:dyDescent="0.25">
      <c r="A12" s="4">
        <v>0</v>
      </c>
      <c r="B12" s="4" t="s">
        <v>53</v>
      </c>
    </row>
    <row r="13" spans="1:2" ht="45" x14ac:dyDescent="0.25">
      <c r="A13" s="4">
        <v>1</v>
      </c>
      <c r="B13" s="4" t="s">
        <v>122</v>
      </c>
    </row>
    <row r="14" spans="1:2" ht="45" x14ac:dyDescent="0.25">
      <c r="A14" s="4">
        <v>2</v>
      </c>
      <c r="B14" s="4" t="s">
        <v>91</v>
      </c>
    </row>
    <row r="15" spans="1:2" ht="45" x14ac:dyDescent="0.25">
      <c r="A15" s="4">
        <v>3</v>
      </c>
      <c r="B15" s="4" t="s">
        <v>92</v>
      </c>
    </row>
    <row r="16" spans="1:2" ht="46.5" customHeight="1" x14ac:dyDescent="0.25">
      <c r="A16" s="4">
        <v>4</v>
      </c>
      <c r="B16" s="4" t="s">
        <v>93</v>
      </c>
    </row>
    <row r="17" spans="1:2" x14ac:dyDescent="0.25">
      <c r="A17" s="4">
        <v>5</v>
      </c>
      <c r="B17" s="4" t="s">
        <v>52</v>
      </c>
    </row>
    <row r="18" spans="1:2" ht="49.5" customHeight="1" x14ac:dyDescent="0.25">
      <c r="A18" s="18" t="s">
        <v>7</v>
      </c>
      <c r="B18" s="19"/>
    </row>
    <row r="19" spans="1:2" x14ac:dyDescent="0.25">
      <c r="A19" s="16" t="s">
        <v>8</v>
      </c>
      <c r="B19" s="17"/>
    </row>
    <row r="20" spans="1:2" s="3" customFormat="1" ht="37.5" x14ac:dyDescent="0.25">
      <c r="A20" s="2" t="s">
        <v>9</v>
      </c>
      <c r="B20" s="2" t="s">
        <v>10</v>
      </c>
    </row>
    <row r="21" spans="1:2" s="3" customFormat="1" x14ac:dyDescent="0.25">
      <c r="A21" s="4">
        <v>0</v>
      </c>
      <c r="B21" s="4" t="s">
        <v>53</v>
      </c>
    </row>
    <row r="22" spans="1:2" ht="45" x14ac:dyDescent="0.25">
      <c r="A22" s="4">
        <v>1</v>
      </c>
      <c r="B22" s="4" t="s">
        <v>110</v>
      </c>
    </row>
    <row r="23" spans="1:2" ht="45" x14ac:dyDescent="0.25">
      <c r="A23" s="4">
        <v>2</v>
      </c>
      <c r="B23" s="4" t="s">
        <v>94</v>
      </c>
    </row>
    <row r="24" spans="1:2" ht="30" x14ac:dyDescent="0.25">
      <c r="A24" s="4">
        <v>3</v>
      </c>
      <c r="B24" s="4" t="s">
        <v>70</v>
      </c>
    </row>
    <row r="25" spans="1:2" ht="45" x14ac:dyDescent="0.25">
      <c r="A25" s="4">
        <v>4</v>
      </c>
      <c r="B25" s="4" t="s">
        <v>71</v>
      </c>
    </row>
    <row r="26" spans="1:2" x14ac:dyDescent="0.25">
      <c r="A26" s="4">
        <v>5</v>
      </c>
      <c r="B26" s="4" t="s">
        <v>52</v>
      </c>
    </row>
    <row r="27" spans="1:2" x14ac:dyDescent="0.25">
      <c r="A27" s="16" t="s">
        <v>11</v>
      </c>
      <c r="B27" s="17"/>
    </row>
    <row r="28" spans="1:2" s="3" customFormat="1" ht="34.5" x14ac:dyDescent="0.25">
      <c r="A28" s="2" t="s">
        <v>12</v>
      </c>
      <c r="B28" s="2" t="s">
        <v>13</v>
      </c>
    </row>
    <row r="29" spans="1:2" s="3" customFormat="1" x14ac:dyDescent="0.25">
      <c r="A29" s="4">
        <v>0</v>
      </c>
      <c r="B29" s="4" t="s">
        <v>53</v>
      </c>
    </row>
    <row r="30" spans="1:2" ht="90" x14ac:dyDescent="0.25">
      <c r="A30" s="4">
        <v>1</v>
      </c>
      <c r="B30" s="4" t="s">
        <v>95</v>
      </c>
    </row>
    <row r="31" spans="1:2" ht="30" x14ac:dyDescent="0.25">
      <c r="A31" s="4">
        <v>2</v>
      </c>
      <c r="B31" s="4" t="s">
        <v>96</v>
      </c>
    </row>
    <row r="32" spans="1:2" ht="45" x14ac:dyDescent="0.25">
      <c r="A32" s="4">
        <v>3</v>
      </c>
      <c r="B32" s="4" t="s">
        <v>97</v>
      </c>
    </row>
    <row r="33" spans="1:2" ht="30" x14ac:dyDescent="0.25">
      <c r="A33" s="4">
        <v>4</v>
      </c>
      <c r="B33" s="4" t="s">
        <v>112</v>
      </c>
    </row>
    <row r="34" spans="1:2" x14ac:dyDescent="0.25">
      <c r="A34" s="4">
        <v>5</v>
      </c>
      <c r="B34" s="4" t="s">
        <v>52</v>
      </c>
    </row>
    <row r="35" spans="1:2" x14ac:dyDescent="0.25">
      <c r="A35" s="16" t="s">
        <v>14</v>
      </c>
      <c r="B35" s="17"/>
    </row>
    <row r="36" spans="1:2" s="3" customFormat="1" ht="37.5" x14ac:dyDescent="0.25">
      <c r="A36" s="2" t="s">
        <v>15</v>
      </c>
      <c r="B36" s="2" t="s">
        <v>16</v>
      </c>
    </row>
    <row r="37" spans="1:2" s="3" customFormat="1" x14ac:dyDescent="0.25">
      <c r="A37" s="4">
        <v>0</v>
      </c>
      <c r="B37" s="4" t="s">
        <v>53</v>
      </c>
    </row>
    <row r="38" spans="1:2" ht="60" x14ac:dyDescent="0.25">
      <c r="A38" s="4">
        <v>1</v>
      </c>
      <c r="B38" s="4" t="s">
        <v>98</v>
      </c>
    </row>
    <row r="39" spans="1:2" ht="30" x14ac:dyDescent="0.25">
      <c r="A39" s="4">
        <v>2</v>
      </c>
      <c r="B39" s="4" t="s">
        <v>54</v>
      </c>
    </row>
    <row r="40" spans="1:2" ht="30" x14ac:dyDescent="0.25">
      <c r="A40" s="4">
        <v>3</v>
      </c>
      <c r="B40" s="4" t="s">
        <v>123</v>
      </c>
    </row>
    <row r="41" spans="1:2" x14ac:dyDescent="0.25">
      <c r="A41" s="4">
        <v>4</v>
      </c>
      <c r="B41" s="4" t="s">
        <v>99</v>
      </c>
    </row>
    <row r="42" spans="1:2" x14ac:dyDescent="0.25">
      <c r="A42" s="4">
        <v>5</v>
      </c>
      <c r="B42" s="4" t="s">
        <v>52</v>
      </c>
    </row>
    <row r="43" spans="1:2" x14ac:dyDescent="0.25">
      <c r="A43" s="16" t="s">
        <v>17</v>
      </c>
      <c r="B43" s="17"/>
    </row>
    <row r="44" spans="1:2" s="3" customFormat="1" ht="18.75" x14ac:dyDescent="0.25">
      <c r="A44" s="2" t="s">
        <v>18</v>
      </c>
      <c r="B44" s="2" t="s">
        <v>19</v>
      </c>
    </row>
    <row r="45" spans="1:2" s="3" customFormat="1" x14ac:dyDescent="0.25">
      <c r="A45" s="4">
        <v>0</v>
      </c>
      <c r="B45" s="4" t="s">
        <v>53</v>
      </c>
    </row>
    <row r="46" spans="1:2" ht="90" x14ac:dyDescent="0.25">
      <c r="A46" s="4">
        <v>1</v>
      </c>
      <c r="B46" s="4" t="s">
        <v>55</v>
      </c>
    </row>
    <row r="47" spans="1:2" ht="45" x14ac:dyDescent="0.25">
      <c r="A47" s="4">
        <v>2</v>
      </c>
      <c r="B47" s="4" t="s">
        <v>56</v>
      </c>
    </row>
    <row r="48" spans="1:2" ht="30" x14ac:dyDescent="0.25">
      <c r="A48" s="4">
        <v>3</v>
      </c>
      <c r="B48" s="4" t="s">
        <v>57</v>
      </c>
    </row>
    <row r="49" spans="1:2" ht="45" x14ac:dyDescent="0.25">
      <c r="A49" s="4">
        <v>4</v>
      </c>
      <c r="B49" s="4" t="s">
        <v>58</v>
      </c>
    </row>
    <row r="50" spans="1:2" x14ac:dyDescent="0.25">
      <c r="A50" s="4">
        <v>5</v>
      </c>
      <c r="B50" s="4" t="s">
        <v>52</v>
      </c>
    </row>
    <row r="51" spans="1:2" x14ac:dyDescent="0.25">
      <c r="A51" s="16" t="s">
        <v>20</v>
      </c>
      <c r="B51" s="17"/>
    </row>
    <row r="52" spans="1:2" s="3" customFormat="1" ht="37.5" x14ac:dyDescent="0.25">
      <c r="A52" s="2" t="s">
        <v>21</v>
      </c>
      <c r="B52" s="2" t="s">
        <v>22</v>
      </c>
    </row>
    <row r="53" spans="1:2" s="3" customFormat="1" x14ac:dyDescent="0.25">
      <c r="A53" s="4">
        <v>0</v>
      </c>
      <c r="B53" s="4" t="s">
        <v>53</v>
      </c>
    </row>
    <row r="54" spans="1:2" ht="60" x14ac:dyDescent="0.25">
      <c r="A54" s="4">
        <v>1</v>
      </c>
      <c r="B54" s="4" t="s">
        <v>100</v>
      </c>
    </row>
    <row r="55" spans="1:2" ht="60" x14ac:dyDescent="0.25">
      <c r="A55" s="4">
        <v>2</v>
      </c>
      <c r="B55" s="4" t="s">
        <v>101</v>
      </c>
    </row>
    <row r="56" spans="1:2" ht="30" x14ac:dyDescent="0.25">
      <c r="A56" s="4">
        <v>3</v>
      </c>
      <c r="B56" s="4" t="s">
        <v>59</v>
      </c>
    </row>
    <row r="57" spans="1:2" x14ac:dyDescent="0.25">
      <c r="A57" s="4">
        <v>4</v>
      </c>
      <c r="B57" s="4" t="s">
        <v>102</v>
      </c>
    </row>
    <row r="58" spans="1:2" x14ac:dyDescent="0.25">
      <c r="A58" s="4">
        <v>5</v>
      </c>
      <c r="B58" s="4" t="s">
        <v>52</v>
      </c>
    </row>
    <row r="59" spans="1:2" ht="49.5" customHeight="1" x14ac:dyDescent="0.25">
      <c r="A59" s="18" t="s">
        <v>23</v>
      </c>
      <c r="B59" s="19"/>
    </row>
    <row r="60" spans="1:2" x14ac:dyDescent="0.25">
      <c r="A60" s="16" t="s">
        <v>24</v>
      </c>
      <c r="B60" s="17"/>
    </row>
    <row r="61" spans="1:2" s="3" customFormat="1" ht="50.25" x14ac:dyDescent="0.25">
      <c r="A61" s="2" t="s">
        <v>25</v>
      </c>
      <c r="B61" s="2" t="s">
        <v>26</v>
      </c>
    </row>
    <row r="62" spans="1:2" s="3" customFormat="1" x14ac:dyDescent="0.25">
      <c r="A62" s="4">
        <v>0</v>
      </c>
      <c r="B62" s="4" t="s">
        <v>53</v>
      </c>
    </row>
    <row r="63" spans="1:2" ht="45" x14ac:dyDescent="0.25">
      <c r="A63" s="4">
        <v>1</v>
      </c>
      <c r="B63" s="4" t="s">
        <v>103</v>
      </c>
    </row>
    <row r="64" spans="1:2" ht="30" x14ac:dyDescent="0.25">
      <c r="A64" s="4">
        <v>2</v>
      </c>
      <c r="B64" s="4" t="s">
        <v>60</v>
      </c>
    </row>
    <row r="65" spans="1:2" ht="45" x14ac:dyDescent="0.25">
      <c r="A65" s="4">
        <v>3</v>
      </c>
      <c r="B65" s="4" t="s">
        <v>113</v>
      </c>
    </row>
    <row r="66" spans="1:2" x14ac:dyDescent="0.25">
      <c r="A66" s="4">
        <v>4</v>
      </c>
      <c r="B66" s="4" t="s">
        <v>61</v>
      </c>
    </row>
    <row r="67" spans="1:2" x14ac:dyDescent="0.25">
      <c r="A67" s="4">
        <v>5</v>
      </c>
      <c r="B67" s="4" t="s">
        <v>52</v>
      </c>
    </row>
    <row r="68" spans="1:2" x14ac:dyDescent="0.25">
      <c r="A68" s="16" t="s">
        <v>27</v>
      </c>
      <c r="B68" s="17"/>
    </row>
    <row r="69" spans="1:2" s="3" customFormat="1" ht="53.25" x14ac:dyDescent="0.25">
      <c r="A69" s="2" t="s">
        <v>28</v>
      </c>
      <c r="B69" s="2" t="s">
        <v>29</v>
      </c>
    </row>
    <row r="70" spans="1:2" s="3" customFormat="1" x14ac:dyDescent="0.25">
      <c r="A70" s="4">
        <v>0</v>
      </c>
      <c r="B70" s="4" t="s">
        <v>53</v>
      </c>
    </row>
    <row r="71" spans="1:2" ht="30" x14ac:dyDescent="0.25">
      <c r="A71" s="4">
        <v>1</v>
      </c>
      <c r="B71" s="4" t="s">
        <v>117</v>
      </c>
    </row>
    <row r="72" spans="1:2" ht="60" x14ac:dyDescent="0.25">
      <c r="A72" s="4">
        <v>2</v>
      </c>
      <c r="B72" s="4" t="s">
        <v>118</v>
      </c>
    </row>
    <row r="73" spans="1:2" ht="45" x14ac:dyDescent="0.25">
      <c r="A73" s="4">
        <v>3</v>
      </c>
      <c r="B73" s="4" t="s">
        <v>104</v>
      </c>
    </row>
    <row r="74" spans="1:2" ht="30" x14ac:dyDescent="0.25">
      <c r="A74" s="4">
        <v>4</v>
      </c>
      <c r="B74" s="4" t="s">
        <v>62</v>
      </c>
    </row>
    <row r="75" spans="1:2" x14ac:dyDescent="0.25">
      <c r="A75" s="4">
        <v>5</v>
      </c>
      <c r="B75" s="4" t="s">
        <v>52</v>
      </c>
    </row>
    <row r="76" spans="1:2" ht="49.5" customHeight="1" x14ac:dyDescent="0.25">
      <c r="A76" s="18" t="s">
        <v>30</v>
      </c>
      <c r="B76" s="19"/>
    </row>
    <row r="77" spans="1:2" x14ac:dyDescent="0.25">
      <c r="A77" s="16" t="s">
        <v>31</v>
      </c>
      <c r="B77" s="17"/>
    </row>
    <row r="78" spans="1:2" s="3" customFormat="1" ht="18.75" x14ac:dyDescent="0.25">
      <c r="A78" s="2" t="s">
        <v>32</v>
      </c>
      <c r="B78" s="2" t="s">
        <v>33</v>
      </c>
    </row>
    <row r="79" spans="1:2" s="3" customFormat="1" x14ac:dyDescent="0.25">
      <c r="A79" s="4">
        <v>0</v>
      </c>
      <c r="B79" s="4" t="s">
        <v>53</v>
      </c>
    </row>
    <row r="80" spans="1:2" ht="60" x14ac:dyDescent="0.25">
      <c r="A80" s="4">
        <v>1</v>
      </c>
      <c r="B80" s="4" t="s">
        <v>105</v>
      </c>
    </row>
    <row r="81" spans="1:2" ht="75" x14ac:dyDescent="0.25">
      <c r="A81" s="4">
        <v>2</v>
      </c>
      <c r="B81" s="4" t="s">
        <v>72</v>
      </c>
    </row>
    <row r="82" spans="1:2" ht="45" x14ac:dyDescent="0.25">
      <c r="A82" s="4">
        <v>3</v>
      </c>
      <c r="B82" s="4" t="s">
        <v>106</v>
      </c>
    </row>
    <row r="83" spans="1:2" x14ac:dyDescent="0.25">
      <c r="A83" s="4">
        <v>4</v>
      </c>
      <c r="B83" s="4" t="s">
        <v>73</v>
      </c>
    </row>
    <row r="84" spans="1:2" x14ac:dyDescent="0.25">
      <c r="A84" s="4">
        <v>5</v>
      </c>
      <c r="B84" s="4" t="s">
        <v>52</v>
      </c>
    </row>
    <row r="85" spans="1:2" x14ac:dyDescent="0.25">
      <c r="A85" s="16" t="s">
        <v>34</v>
      </c>
      <c r="B85" s="17"/>
    </row>
    <row r="86" spans="1:2" s="3" customFormat="1" ht="37.5" x14ac:dyDescent="0.25">
      <c r="A86" s="2" t="s">
        <v>35</v>
      </c>
      <c r="B86" s="2" t="s">
        <v>36</v>
      </c>
    </row>
    <row r="87" spans="1:2" s="3" customFormat="1" x14ac:dyDescent="0.25">
      <c r="A87" s="4">
        <v>0</v>
      </c>
      <c r="B87" s="4" t="s">
        <v>53</v>
      </c>
    </row>
    <row r="88" spans="1:2" ht="60" x14ac:dyDescent="0.25">
      <c r="A88" s="4">
        <v>1</v>
      </c>
      <c r="B88" s="4" t="s">
        <v>119</v>
      </c>
    </row>
    <row r="89" spans="1:2" ht="75" x14ac:dyDescent="0.25">
      <c r="A89" s="4">
        <v>2</v>
      </c>
      <c r="B89" s="4" t="s">
        <v>120</v>
      </c>
    </row>
    <row r="90" spans="1:2" ht="45" x14ac:dyDescent="0.25">
      <c r="A90" s="4">
        <v>3</v>
      </c>
      <c r="B90" s="4" t="s">
        <v>74</v>
      </c>
    </row>
    <row r="91" spans="1:2" ht="30" x14ac:dyDescent="0.25">
      <c r="A91" s="4">
        <v>4</v>
      </c>
      <c r="B91" s="4" t="s">
        <v>75</v>
      </c>
    </row>
    <row r="92" spans="1:2" x14ac:dyDescent="0.25">
      <c r="A92" s="4">
        <v>5</v>
      </c>
      <c r="B92" s="4" t="s">
        <v>52</v>
      </c>
    </row>
    <row r="93" spans="1:2" x14ac:dyDescent="0.25">
      <c r="A93" s="16" t="s">
        <v>37</v>
      </c>
      <c r="B93" s="17"/>
    </row>
    <row r="94" spans="1:2" s="3" customFormat="1" ht="34.5" x14ac:dyDescent="0.25">
      <c r="A94" s="2" t="s">
        <v>38</v>
      </c>
      <c r="B94" s="2" t="s">
        <v>39</v>
      </c>
    </row>
    <row r="95" spans="1:2" s="3" customFormat="1" x14ac:dyDescent="0.25">
      <c r="A95" s="4">
        <v>0</v>
      </c>
      <c r="B95" s="4" t="s">
        <v>53</v>
      </c>
    </row>
    <row r="96" spans="1:2" ht="60" x14ac:dyDescent="0.25">
      <c r="A96" s="4">
        <v>1</v>
      </c>
      <c r="B96" s="4" t="s">
        <v>76</v>
      </c>
    </row>
    <row r="97" spans="1:2" ht="45" x14ac:dyDescent="0.25">
      <c r="A97" s="4">
        <v>2</v>
      </c>
      <c r="B97" s="4" t="s">
        <v>77</v>
      </c>
    </row>
    <row r="98" spans="1:2" ht="45" x14ac:dyDescent="0.25">
      <c r="A98" s="4">
        <v>3</v>
      </c>
      <c r="B98" s="4" t="s">
        <v>78</v>
      </c>
    </row>
    <row r="99" spans="1:2" ht="60" x14ac:dyDescent="0.25">
      <c r="A99" s="4">
        <v>4</v>
      </c>
      <c r="B99" s="4" t="s">
        <v>79</v>
      </c>
    </row>
    <row r="100" spans="1:2" x14ac:dyDescent="0.25">
      <c r="A100" s="4">
        <v>5</v>
      </c>
      <c r="B100" s="4" t="s">
        <v>52</v>
      </c>
    </row>
    <row r="101" spans="1:2" x14ac:dyDescent="0.25">
      <c r="A101" s="16" t="s">
        <v>40</v>
      </c>
      <c r="B101" s="17"/>
    </row>
    <row r="102" spans="1:2" s="3" customFormat="1" ht="37.5" x14ac:dyDescent="0.25">
      <c r="A102" s="2" t="s">
        <v>41</v>
      </c>
      <c r="B102" s="2" t="s">
        <v>42</v>
      </c>
    </row>
    <row r="103" spans="1:2" s="3" customFormat="1" x14ac:dyDescent="0.25">
      <c r="A103" s="4">
        <v>0</v>
      </c>
      <c r="B103" s="4" t="s">
        <v>53</v>
      </c>
    </row>
    <row r="104" spans="1:2" ht="60" x14ac:dyDescent="0.25">
      <c r="A104" s="4">
        <v>1</v>
      </c>
      <c r="B104" s="4" t="s">
        <v>121</v>
      </c>
    </row>
    <row r="105" spans="1:2" ht="60" x14ac:dyDescent="0.25">
      <c r="A105" s="4">
        <v>2</v>
      </c>
      <c r="B105" s="4" t="s">
        <v>80</v>
      </c>
    </row>
    <row r="106" spans="1:2" ht="45" x14ac:dyDescent="0.25">
      <c r="A106" s="4">
        <v>3</v>
      </c>
      <c r="B106" s="4" t="s">
        <v>81</v>
      </c>
    </row>
    <row r="107" spans="1:2" ht="45" x14ac:dyDescent="0.25">
      <c r="A107" s="4">
        <v>4</v>
      </c>
      <c r="B107" s="4" t="s">
        <v>82</v>
      </c>
    </row>
    <row r="108" spans="1:2" x14ac:dyDescent="0.25">
      <c r="A108" s="4">
        <v>5</v>
      </c>
      <c r="B108" s="4" t="s">
        <v>52</v>
      </c>
    </row>
    <row r="109" spans="1:2" ht="49.5" customHeight="1" x14ac:dyDescent="0.25">
      <c r="A109" s="18" t="s">
        <v>43</v>
      </c>
      <c r="B109" s="19"/>
    </row>
    <row r="110" spans="1:2" x14ac:dyDescent="0.25">
      <c r="A110" s="16" t="s">
        <v>44</v>
      </c>
      <c r="B110" s="17"/>
    </row>
    <row r="111" spans="1:2" s="3" customFormat="1" ht="18.75" x14ac:dyDescent="0.25">
      <c r="A111" s="2" t="s">
        <v>45</v>
      </c>
      <c r="B111" s="2" t="s">
        <v>46</v>
      </c>
    </row>
    <row r="112" spans="1:2" s="3" customFormat="1" x14ac:dyDescent="0.25">
      <c r="A112" s="4">
        <v>0</v>
      </c>
      <c r="B112" s="4" t="s">
        <v>53</v>
      </c>
    </row>
    <row r="113" spans="1:2" ht="30" x14ac:dyDescent="0.25">
      <c r="A113" s="4">
        <v>1</v>
      </c>
      <c r="B113" s="4" t="s">
        <v>83</v>
      </c>
    </row>
    <row r="114" spans="1:2" ht="32.25" customHeight="1" x14ac:dyDescent="0.25">
      <c r="A114" s="4">
        <v>2</v>
      </c>
      <c r="B114" s="4" t="s">
        <v>84</v>
      </c>
    </row>
    <row r="115" spans="1:2" ht="45" x14ac:dyDescent="0.25">
      <c r="A115" s="4">
        <v>3</v>
      </c>
      <c r="B115" s="4" t="s">
        <v>63</v>
      </c>
    </row>
    <row r="116" spans="1:2" ht="45" x14ac:dyDescent="0.25">
      <c r="A116" s="4">
        <v>4</v>
      </c>
      <c r="B116" s="4" t="s">
        <v>85</v>
      </c>
    </row>
    <row r="117" spans="1:2" x14ac:dyDescent="0.25">
      <c r="A117" s="4">
        <v>5</v>
      </c>
      <c r="B117" s="4" t="s">
        <v>52</v>
      </c>
    </row>
    <row r="118" spans="1:2" x14ac:dyDescent="0.25">
      <c r="A118" s="16" t="s">
        <v>47</v>
      </c>
      <c r="B118" s="17"/>
    </row>
    <row r="119" spans="1:2" s="3" customFormat="1" ht="37.5" x14ac:dyDescent="0.25">
      <c r="A119" s="2" t="s">
        <v>48</v>
      </c>
      <c r="B119" s="2" t="s">
        <v>49</v>
      </c>
    </row>
    <row r="120" spans="1:2" s="3" customFormat="1" x14ac:dyDescent="0.25">
      <c r="A120" s="4">
        <v>0</v>
      </c>
      <c r="B120" s="4" t="s">
        <v>53</v>
      </c>
    </row>
    <row r="121" spans="1:2" ht="30" x14ac:dyDescent="0.25">
      <c r="A121" s="4">
        <v>1</v>
      </c>
      <c r="B121" s="4" t="s">
        <v>86</v>
      </c>
    </row>
    <row r="122" spans="1:2" ht="45" x14ac:dyDescent="0.25">
      <c r="A122" s="4">
        <v>2</v>
      </c>
      <c r="B122" s="4" t="s">
        <v>87</v>
      </c>
    </row>
    <row r="123" spans="1:2" ht="45" x14ac:dyDescent="0.25">
      <c r="A123" s="4">
        <v>3</v>
      </c>
      <c r="B123" s="4" t="s">
        <v>88</v>
      </c>
    </row>
    <row r="124" spans="1:2" ht="30" x14ac:dyDescent="0.25">
      <c r="A124" s="4">
        <v>4</v>
      </c>
      <c r="B124" s="4" t="s">
        <v>89</v>
      </c>
    </row>
    <row r="125" spans="1:2" x14ac:dyDescent="0.25">
      <c r="A125" s="4">
        <v>5</v>
      </c>
      <c r="B125" s="4" t="s">
        <v>52</v>
      </c>
    </row>
    <row r="126" spans="1:2" x14ac:dyDescent="0.25">
      <c r="A126" s="16" t="s">
        <v>111</v>
      </c>
      <c r="B126" s="17"/>
    </row>
    <row r="127" spans="1:2" s="3" customFormat="1" ht="34.5" x14ac:dyDescent="0.25">
      <c r="A127" s="2" t="s">
        <v>50</v>
      </c>
      <c r="B127" s="2" t="s">
        <v>51</v>
      </c>
    </row>
    <row r="128" spans="1:2" s="3" customFormat="1" x14ac:dyDescent="0.25">
      <c r="A128" s="4">
        <v>0</v>
      </c>
      <c r="B128" s="4" t="s">
        <v>53</v>
      </c>
    </row>
    <row r="129" spans="1:2" ht="45" x14ac:dyDescent="0.25">
      <c r="A129" s="4">
        <v>1</v>
      </c>
      <c r="B129" s="4" t="s">
        <v>64</v>
      </c>
    </row>
    <row r="130" spans="1:2" ht="45" x14ac:dyDescent="0.25">
      <c r="A130" s="4">
        <v>2</v>
      </c>
      <c r="B130" s="4" t="s">
        <v>107</v>
      </c>
    </row>
    <row r="131" spans="1:2" ht="60" x14ac:dyDescent="0.25">
      <c r="A131" s="4">
        <v>3</v>
      </c>
      <c r="B131" s="4" t="s">
        <v>108</v>
      </c>
    </row>
    <row r="132" spans="1:2" ht="45" x14ac:dyDescent="0.25">
      <c r="A132" s="4">
        <v>4</v>
      </c>
      <c r="B132" s="4" t="s">
        <v>109</v>
      </c>
    </row>
    <row r="133" spans="1:2" x14ac:dyDescent="0.25">
      <c r="A133" s="4">
        <v>5</v>
      </c>
      <c r="B133" s="4" t="s">
        <v>52</v>
      </c>
    </row>
  </sheetData>
  <mergeCells count="21">
    <mergeCell ref="A110:B110"/>
    <mergeCell ref="A118:B118"/>
    <mergeCell ref="A126:B126"/>
    <mergeCell ref="A76:B76"/>
    <mergeCell ref="A77:B77"/>
    <mergeCell ref="A85:B85"/>
    <mergeCell ref="A93:B93"/>
    <mergeCell ref="A101:B101"/>
    <mergeCell ref="A109:B109"/>
    <mergeCell ref="A68:B68"/>
    <mergeCell ref="A1:B1"/>
    <mergeCell ref="A2:B2"/>
    <mergeCell ref="A10:B10"/>
    <mergeCell ref="A18:B18"/>
    <mergeCell ref="A19:B19"/>
    <mergeCell ref="A27:B27"/>
    <mergeCell ref="A35:B35"/>
    <mergeCell ref="A43:B43"/>
    <mergeCell ref="A51:B51"/>
    <mergeCell ref="A59:B59"/>
    <mergeCell ref="A60:B60"/>
  </mergeCells>
  <pageMargins left="0.7" right="0.7" top="0.75" bottom="0.75" header="0.3" footer="0.3"/>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36</vt:i4>
      </vt:variant>
    </vt:vector>
  </HeadingPairs>
  <TitlesOfParts>
    <vt:vector size="39" baseType="lpstr">
      <vt:lpstr>Assessment Report</vt:lpstr>
      <vt:lpstr>Copy results here</vt:lpstr>
      <vt:lpstr>Next Steps</vt:lpstr>
      <vt:lpstr>NextSteps1</vt:lpstr>
      <vt:lpstr>NextSteps10</vt:lpstr>
      <vt:lpstr>NextSteps11</vt:lpstr>
      <vt:lpstr>NextSteps12</vt:lpstr>
      <vt:lpstr>NextSteps13</vt:lpstr>
      <vt:lpstr>NextSteps14</vt:lpstr>
      <vt:lpstr>NextSteps15</vt:lpstr>
      <vt:lpstr>NextSteps16</vt:lpstr>
      <vt:lpstr>NextSteps2</vt:lpstr>
      <vt:lpstr>NextSteps3</vt:lpstr>
      <vt:lpstr>NextSteps4</vt:lpstr>
      <vt:lpstr>NextSteps5</vt:lpstr>
      <vt:lpstr>NextSteps6</vt:lpstr>
      <vt:lpstr>NextSteps7</vt:lpstr>
      <vt:lpstr>NextSteps8</vt:lpstr>
      <vt:lpstr>NextSteps9</vt:lpstr>
      <vt:lpstr>OverallResult</vt:lpstr>
      <vt:lpstr>Principles</vt:lpstr>
      <vt:lpstr>Question1</vt:lpstr>
      <vt:lpstr>Question10</vt:lpstr>
      <vt:lpstr>Question11</vt:lpstr>
      <vt:lpstr>Question12</vt:lpstr>
      <vt:lpstr>Question13</vt:lpstr>
      <vt:lpstr>Question14</vt:lpstr>
      <vt:lpstr>Question15</vt:lpstr>
      <vt:lpstr>Question16</vt:lpstr>
      <vt:lpstr>Question2</vt:lpstr>
      <vt:lpstr>Question3</vt:lpstr>
      <vt:lpstr>Question4</vt:lpstr>
      <vt:lpstr>Question5</vt:lpstr>
      <vt:lpstr>Question6</vt:lpstr>
      <vt:lpstr>Question7</vt:lpstr>
      <vt:lpstr>Question8</vt:lpstr>
      <vt:lpstr>Question9</vt:lpstr>
      <vt:lpstr>Result</vt:lpstr>
      <vt:lpstr>SearchTable</vt:lpstr>
    </vt:vector>
  </TitlesOfParts>
  <Company>Department of Internal Affairs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Regine Deleu</dc:creator>
  <cp:lastModifiedBy>Jim Clendon</cp:lastModifiedBy>
  <dcterms:created xsi:type="dcterms:W3CDTF">2015-07-09T23:17:46Z</dcterms:created>
  <dcterms:modified xsi:type="dcterms:W3CDTF">2016-05-04T03:23:10Z</dcterms:modified>
</cp:coreProperties>
</file>